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84077b4dc248f10c/Documents/Hucclecote Parish Council/Parish Council precept levels/2025 2026 data/"/>
    </mc:Choice>
  </mc:AlternateContent>
  <xr:revisionPtr revIDLastSave="234" documentId="8_{EE7C06A9-CE99-451E-92F0-5F0B7E02283F}" xr6:coauthVersionLast="47" xr6:coauthVersionMax="47" xr10:uidLastSave="{755DAFC9-C6DA-46A2-BFB7-AD450A1DA15F}"/>
  <bookViews>
    <workbookView xWindow="-108" yWindow="-108" windowWidth="23256" windowHeight="12456" xr2:uid="{762C4139-38BF-48B7-A1AF-01CBA945F633}"/>
  </bookViews>
  <sheets>
    <sheet name="Precept increase" sheetId="12" r:id="rId1"/>
    <sheet name="Sheet1" sheetId="10" r:id="rId2"/>
    <sheet name="Band of precept" sheetId="14" r:id="rId3"/>
    <sheet name="Ave Per resident" sheetId="15" r:id="rId4"/>
    <sheet name="Detail1" sheetId="17" r:id="rId5"/>
    <sheet name="Population" sheetId="16" r:id="rId6"/>
  </sheets>
  <externalReferences>
    <externalReference r:id="rId7"/>
    <externalReference r:id="rId8"/>
  </externalReferences>
  <definedNames>
    <definedName name="la_list">!#REF!</definedName>
    <definedName name="_xlnm.Print_Area" localSheetId="3">'Ave Per resident'!$I$4:$N$14</definedName>
    <definedName name="_xlnm.Print_Area" localSheetId="2">'Band of precept'!$H$4:$M$14</definedName>
    <definedName name="_xlnm.Print_Area" localSheetId="5">Population!$G$3:$I$15</definedName>
    <definedName name="_xlnm.Print_Area" localSheetId="0">'Precept increase'!$G$3:$J$13</definedName>
  </definedNames>
  <calcPr calcId="191029"/>
  <pivotCaches>
    <pivotCache cacheId="0" r:id="rId9"/>
    <pivotCache cacheId="1" r:id="rId10"/>
    <pivotCache cacheId="14"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48" i="10" l="1"/>
  <c r="Y115" i="10"/>
  <c r="Y250" i="10"/>
  <c r="Y70" i="10"/>
  <c r="Y57" i="10"/>
  <c r="Y183" i="10"/>
  <c r="Y212" i="10"/>
  <c r="Y5" i="10"/>
  <c r="Y171" i="10"/>
  <c r="Y8" i="10"/>
  <c r="Y4" i="10"/>
  <c r="Y159" i="10"/>
  <c r="Y213" i="10"/>
  <c r="Y220" i="10"/>
  <c r="Y118" i="10"/>
  <c r="Y174" i="10"/>
  <c r="Y54" i="10"/>
  <c r="Y38" i="10"/>
  <c r="Y60" i="10"/>
  <c r="Y128" i="10"/>
  <c r="Y92" i="10"/>
  <c r="Y165" i="10"/>
  <c r="Y169" i="10"/>
  <c r="Y18" i="10"/>
  <c r="Y137" i="10"/>
  <c r="Y37" i="10"/>
  <c r="Y131" i="10"/>
  <c r="V262" i="10"/>
  <c r="V99" i="10"/>
  <c r="V198" i="10"/>
  <c r="V109" i="10"/>
  <c r="V117" i="10"/>
  <c r="V115" i="10"/>
  <c r="V250" i="10"/>
  <c r="V256" i="10"/>
  <c r="V106" i="10"/>
  <c r="V129" i="10"/>
  <c r="V70" i="10"/>
  <c r="V116" i="10"/>
  <c r="V247" i="10"/>
  <c r="V265" i="10"/>
  <c r="V91" i="10"/>
  <c r="V69" i="10"/>
  <c r="V110" i="10"/>
  <c r="V57" i="10"/>
  <c r="V196" i="10"/>
  <c r="V235" i="10"/>
  <c r="V216" i="10"/>
  <c r="V246" i="10"/>
  <c r="V183" i="10"/>
  <c r="V53" i="10"/>
  <c r="V238" i="10"/>
  <c r="V122" i="10"/>
  <c r="V212" i="10"/>
  <c r="V5" i="10"/>
  <c r="V55" i="10"/>
  <c r="V193" i="10"/>
  <c r="V139" i="10"/>
  <c r="V61" i="10"/>
  <c r="V189" i="10"/>
  <c r="V175" i="10"/>
  <c r="V35" i="10"/>
  <c r="V199" i="10"/>
  <c r="V171" i="10"/>
  <c r="V62" i="10"/>
  <c r="V166" i="10"/>
  <c r="V13" i="10"/>
  <c r="V149" i="10"/>
  <c r="V160" i="10"/>
  <c r="V209" i="10"/>
  <c r="V20" i="10"/>
  <c r="V16" i="10"/>
  <c r="V237" i="10"/>
  <c r="V24" i="10"/>
  <c r="V7" i="10"/>
  <c r="V107" i="10"/>
  <c r="V231" i="10"/>
  <c r="V50" i="10"/>
  <c r="V111" i="10"/>
  <c r="V8" i="10"/>
  <c r="V14" i="10"/>
  <c r="V4" i="10"/>
  <c r="V240" i="10"/>
  <c r="V103" i="10"/>
  <c r="V140" i="10"/>
  <c r="V159" i="10"/>
  <c r="V191" i="10"/>
  <c r="V12" i="10"/>
  <c r="V224" i="10"/>
  <c r="V206" i="10"/>
  <c r="V215" i="10"/>
  <c r="V244" i="10"/>
  <c r="V232" i="10"/>
  <c r="V119" i="10"/>
  <c r="V213" i="10"/>
  <c r="V132" i="10"/>
  <c r="V263" i="10"/>
  <c r="V203" i="10"/>
  <c r="V97" i="10"/>
  <c r="V156" i="10"/>
  <c r="V255" i="10"/>
  <c r="V228" i="10"/>
  <c r="V124" i="10"/>
  <c r="V148" i="10"/>
  <c r="V220" i="10"/>
  <c r="V40" i="10"/>
  <c r="V118" i="10"/>
  <c r="V174" i="10"/>
  <c r="V19" i="10"/>
  <c r="V83" i="10"/>
  <c r="V49" i="10"/>
  <c r="V172" i="10"/>
  <c r="V114" i="10"/>
  <c r="V251" i="10"/>
  <c r="V207" i="10"/>
  <c r="V208" i="10"/>
  <c r="V176" i="10"/>
  <c r="V158" i="10"/>
  <c r="V229" i="10"/>
  <c r="V34" i="10"/>
  <c r="V253" i="10"/>
  <c r="V230" i="10"/>
  <c r="V73" i="10"/>
  <c r="V108" i="10"/>
  <c r="V226" i="10"/>
  <c r="V194" i="10"/>
  <c r="V90" i="10"/>
  <c r="V2" i="10"/>
  <c r="V163" i="10"/>
  <c r="V257" i="10"/>
  <c r="V130" i="10"/>
  <c r="V179" i="10"/>
  <c r="V105" i="10"/>
  <c r="V93" i="10"/>
  <c r="V264" i="10"/>
  <c r="V33" i="10"/>
  <c r="V210" i="10"/>
  <c r="V155" i="10"/>
  <c r="V67" i="10"/>
  <c r="V239" i="10"/>
  <c r="V221" i="10"/>
  <c r="V233" i="10"/>
  <c r="V219" i="10"/>
  <c r="V141" i="10"/>
  <c r="V54" i="10"/>
  <c r="V120" i="10"/>
  <c r="V80" i="10"/>
  <c r="V102" i="10"/>
  <c r="V43" i="10"/>
  <c r="V87" i="10"/>
  <c r="V56" i="10"/>
  <c r="V243" i="10"/>
  <c r="V38" i="10"/>
  <c r="V85" i="10"/>
  <c r="V185" i="10"/>
  <c r="V86" i="10"/>
  <c r="V47" i="10"/>
  <c r="V173" i="10"/>
  <c r="V71" i="10"/>
  <c r="V42" i="10"/>
  <c r="V15" i="10"/>
  <c r="V170" i="10"/>
  <c r="V59" i="10"/>
  <c r="V195" i="10"/>
  <c r="V77" i="10"/>
  <c r="V217" i="10"/>
  <c r="V134" i="10"/>
  <c r="V60" i="10"/>
  <c r="V72" i="10"/>
  <c r="V181" i="10"/>
  <c r="V204" i="10"/>
  <c r="V51" i="10"/>
  <c r="V11" i="10"/>
  <c r="V128" i="10"/>
  <c r="V227" i="10"/>
  <c r="V125" i="10"/>
  <c r="V52" i="10"/>
  <c r="V28" i="10"/>
  <c r="V142" i="10"/>
  <c r="V138" i="10"/>
  <c r="V45" i="10"/>
  <c r="V31" i="10"/>
  <c r="V223" i="10"/>
  <c r="V26" i="10"/>
  <c r="V167" i="10"/>
  <c r="V23" i="10"/>
  <c r="V95" i="10"/>
  <c r="V78" i="10"/>
  <c r="V123" i="10"/>
  <c r="V101" i="10"/>
  <c r="V63" i="10"/>
  <c r="V32" i="10"/>
  <c r="V126" i="10"/>
  <c r="V259" i="10"/>
  <c r="V144" i="10"/>
  <c r="V151" i="10"/>
  <c r="V267" i="10"/>
  <c r="V200" i="10"/>
  <c r="V197" i="10"/>
  <c r="V266" i="10"/>
  <c r="V39" i="10"/>
  <c r="V177" i="10"/>
  <c r="V188" i="10"/>
  <c r="V222" i="10"/>
  <c r="V150" i="10"/>
  <c r="V252" i="10"/>
  <c r="V17" i="10"/>
  <c r="V162" i="10"/>
  <c r="V3" i="10"/>
  <c r="V127" i="10"/>
  <c r="V74" i="10"/>
  <c r="V100" i="10"/>
  <c r="V186" i="10"/>
  <c r="V29" i="10"/>
  <c r="V164" i="10"/>
  <c r="V75" i="10"/>
  <c r="V190" i="10"/>
  <c r="V44" i="10"/>
  <c r="V258" i="10"/>
  <c r="V133" i="10"/>
  <c r="V146" i="10"/>
  <c r="V178" i="10"/>
  <c r="V254" i="10"/>
  <c r="V180" i="10"/>
  <c r="V161" i="10"/>
  <c r="V184" i="10"/>
  <c r="V48" i="10"/>
  <c r="V76" i="10"/>
  <c r="V84" i="10"/>
  <c r="V225" i="10"/>
  <c r="V136" i="10"/>
  <c r="V36" i="10"/>
  <c r="V92" i="10"/>
  <c r="V187" i="10"/>
  <c r="V79" i="10"/>
  <c r="V165" i="10"/>
  <c r="V214" i="10"/>
  <c r="V169" i="10"/>
  <c r="V104" i="10"/>
  <c r="V168" i="10"/>
  <c r="V112" i="10"/>
  <c r="V135" i="10"/>
  <c r="V94" i="10"/>
  <c r="V18" i="10"/>
  <c r="V64" i="10"/>
  <c r="V6" i="10"/>
  <c r="V249" i="10"/>
  <c r="V147" i="10"/>
  <c r="V68" i="10"/>
  <c r="V268" i="10"/>
  <c r="V143" i="10"/>
  <c r="V153" i="10"/>
  <c r="V154" i="10"/>
  <c r="V22" i="10"/>
  <c r="V182" i="10"/>
  <c r="V9" i="10"/>
  <c r="V121" i="10"/>
  <c r="V25" i="10"/>
  <c r="V145" i="10"/>
  <c r="V137" i="10"/>
  <c r="V201" i="10"/>
  <c r="V260" i="10"/>
  <c r="V157" i="10"/>
  <c r="V65" i="10"/>
  <c r="V113" i="10"/>
  <c r="V88" i="10"/>
  <c r="V21" i="10"/>
  <c r="V202" i="10"/>
  <c r="V58" i="10"/>
  <c r="V218" i="10"/>
  <c r="V41" i="10"/>
  <c r="V10" i="10"/>
  <c r="V66" i="10"/>
  <c r="V211" i="10"/>
  <c r="V152" i="10"/>
  <c r="V192" i="10"/>
  <c r="V37" i="10"/>
  <c r="V89" i="10"/>
  <c r="V98" i="10"/>
  <c r="V236" i="10"/>
  <c r="V96" i="10"/>
  <c r="V30" i="10"/>
  <c r="V242" i="10"/>
  <c r="V261" i="10"/>
  <c r="V205" i="10"/>
  <c r="V131" i="10"/>
  <c r="V82" i="10"/>
  <c r="V46" i="10"/>
  <c r="V81" i="10"/>
  <c r="V248" i="10"/>
  <c r="V27" i="10"/>
  <c r="V241" i="10"/>
  <c r="V245" i="10"/>
  <c r="V234" i="10"/>
  <c r="W262" i="10"/>
  <c r="Y262" i="10" s="1"/>
  <c r="W99" i="10"/>
  <c r="Y99" i="10" s="1"/>
  <c r="W198" i="10"/>
  <c r="Y198" i="10" s="1"/>
  <c r="W109" i="10"/>
  <c r="Y109" i="10" s="1"/>
  <c r="W117" i="10"/>
  <c r="Y117" i="10" s="1"/>
  <c r="W256" i="10"/>
  <c r="Y256" i="10" s="1"/>
  <c r="W106" i="10"/>
  <c r="Y106" i="10" s="1"/>
  <c r="W129" i="10"/>
  <c r="Y129" i="10" s="1"/>
  <c r="W116" i="10"/>
  <c r="Y116" i="10" s="1"/>
  <c r="W247" i="10"/>
  <c r="Y247" i="10" s="1"/>
  <c r="W265" i="10"/>
  <c r="Y265" i="10" s="1"/>
  <c r="W91" i="10"/>
  <c r="Y91" i="10" s="1"/>
  <c r="W69" i="10"/>
  <c r="Y69" i="10" s="1"/>
  <c r="W110" i="10"/>
  <c r="Y110" i="10" s="1"/>
  <c r="W196" i="10"/>
  <c r="Y196" i="10" s="1"/>
  <c r="W235" i="10"/>
  <c r="Y235" i="10" s="1"/>
  <c r="W216" i="10"/>
  <c r="Y216" i="10" s="1"/>
  <c r="W246" i="10"/>
  <c r="Y246" i="10" s="1"/>
  <c r="W53" i="10"/>
  <c r="Y53" i="10" s="1"/>
  <c r="W238" i="10"/>
  <c r="Y238" i="10" s="1"/>
  <c r="W122" i="10"/>
  <c r="Y122" i="10" s="1"/>
  <c r="W55" i="10"/>
  <c r="Y55" i="10" s="1"/>
  <c r="W193" i="10"/>
  <c r="Y193" i="10" s="1"/>
  <c r="W139" i="10"/>
  <c r="Y139" i="10" s="1"/>
  <c r="W61" i="10"/>
  <c r="Y61" i="10" s="1"/>
  <c r="W189" i="10"/>
  <c r="Y189" i="10" s="1"/>
  <c r="W175" i="10"/>
  <c r="Y175" i="10" s="1"/>
  <c r="W35" i="10"/>
  <c r="Y35" i="10" s="1"/>
  <c r="W199" i="10"/>
  <c r="Y199" i="10" s="1"/>
  <c r="W62" i="10"/>
  <c r="Y62" i="10" s="1"/>
  <c r="W166" i="10"/>
  <c r="Y166" i="10" s="1"/>
  <c r="W13" i="10"/>
  <c r="Y13" i="10" s="1"/>
  <c r="W149" i="10"/>
  <c r="Y149" i="10" s="1"/>
  <c r="W160" i="10"/>
  <c r="Y160" i="10" s="1"/>
  <c r="W209" i="10"/>
  <c r="Y209" i="10" s="1"/>
  <c r="W20" i="10"/>
  <c r="Y20" i="10" s="1"/>
  <c r="W16" i="10"/>
  <c r="Y16" i="10" s="1"/>
  <c r="W237" i="10"/>
  <c r="Y237" i="10" s="1"/>
  <c r="W24" i="10"/>
  <c r="Y24" i="10" s="1"/>
  <c r="W7" i="10"/>
  <c r="Y7" i="10" s="1"/>
  <c r="W107" i="10"/>
  <c r="Y107" i="10" s="1"/>
  <c r="W231" i="10"/>
  <c r="Y231" i="10" s="1"/>
  <c r="W50" i="10"/>
  <c r="Y50" i="10" s="1"/>
  <c r="W111" i="10"/>
  <c r="Y111" i="10" s="1"/>
  <c r="W14" i="10"/>
  <c r="Y14" i="10" s="1"/>
  <c r="W240" i="10"/>
  <c r="Y240" i="10" s="1"/>
  <c r="W103" i="10"/>
  <c r="Y103" i="10" s="1"/>
  <c r="W140" i="10"/>
  <c r="Y140" i="10" s="1"/>
  <c r="W191" i="10"/>
  <c r="Y191" i="10" s="1"/>
  <c r="W12" i="10"/>
  <c r="Y12" i="10" s="1"/>
  <c r="W224" i="10"/>
  <c r="Y224" i="10" s="1"/>
  <c r="W206" i="10"/>
  <c r="Y206" i="10" s="1"/>
  <c r="W215" i="10"/>
  <c r="Y215" i="10" s="1"/>
  <c r="W244" i="10"/>
  <c r="Y244" i="10" s="1"/>
  <c r="W232" i="10"/>
  <c r="Y232" i="10" s="1"/>
  <c r="W119" i="10"/>
  <c r="Y119" i="10" s="1"/>
  <c r="W132" i="10"/>
  <c r="Y132" i="10" s="1"/>
  <c r="W263" i="10"/>
  <c r="Y263" i="10" s="1"/>
  <c r="W203" i="10"/>
  <c r="Y203" i="10" s="1"/>
  <c r="W97" i="10"/>
  <c r="Y97" i="10" s="1"/>
  <c r="W156" i="10"/>
  <c r="Y156" i="10" s="1"/>
  <c r="W255" i="10"/>
  <c r="Y255" i="10" s="1"/>
  <c r="W228" i="10"/>
  <c r="Y228" i="10" s="1"/>
  <c r="W124" i="10"/>
  <c r="Y124" i="10" s="1"/>
  <c r="W148" i="10"/>
  <c r="Y148" i="10" s="1"/>
  <c r="W40" i="10"/>
  <c r="Y40" i="10" s="1"/>
  <c r="W19" i="10"/>
  <c r="Y19" i="10" s="1"/>
  <c r="W83" i="10"/>
  <c r="Y83" i="10" s="1"/>
  <c r="W172" i="10"/>
  <c r="Y172" i="10" s="1"/>
  <c r="W114" i="10"/>
  <c r="Y114" i="10" s="1"/>
  <c r="W251" i="10"/>
  <c r="Y251" i="10" s="1"/>
  <c r="W207" i="10"/>
  <c r="Y207" i="10" s="1"/>
  <c r="W208" i="10"/>
  <c r="Y208" i="10" s="1"/>
  <c r="W176" i="10"/>
  <c r="Y176" i="10" s="1"/>
  <c r="W158" i="10"/>
  <c r="Y158" i="10" s="1"/>
  <c r="W229" i="10"/>
  <c r="Y229" i="10" s="1"/>
  <c r="W34" i="10"/>
  <c r="Y34" i="10" s="1"/>
  <c r="W253" i="10"/>
  <c r="Y253" i="10" s="1"/>
  <c r="W230" i="10"/>
  <c r="Y230" i="10" s="1"/>
  <c r="W73" i="10"/>
  <c r="Y73" i="10" s="1"/>
  <c r="W108" i="10"/>
  <c r="Y108" i="10" s="1"/>
  <c r="W226" i="10"/>
  <c r="Y226" i="10" s="1"/>
  <c r="W194" i="10"/>
  <c r="Y194" i="10" s="1"/>
  <c r="W90" i="10"/>
  <c r="Y90" i="10" s="1"/>
  <c r="W163" i="10"/>
  <c r="Y163" i="10" s="1"/>
  <c r="W257" i="10"/>
  <c r="Y257" i="10" s="1"/>
  <c r="W130" i="10"/>
  <c r="Y130" i="10" s="1"/>
  <c r="W179" i="10"/>
  <c r="Y179" i="10" s="1"/>
  <c r="W105" i="10"/>
  <c r="Y105" i="10" s="1"/>
  <c r="W93" i="10"/>
  <c r="Y93" i="10" s="1"/>
  <c r="W264" i="10"/>
  <c r="Y264" i="10" s="1"/>
  <c r="W33" i="10"/>
  <c r="Y33" i="10" s="1"/>
  <c r="W210" i="10"/>
  <c r="Y210" i="10" s="1"/>
  <c r="W155" i="10"/>
  <c r="Y155" i="10" s="1"/>
  <c r="W67" i="10"/>
  <c r="Y67" i="10" s="1"/>
  <c r="W239" i="10"/>
  <c r="Y239" i="10" s="1"/>
  <c r="W221" i="10"/>
  <c r="Y221" i="10" s="1"/>
  <c r="W233" i="10"/>
  <c r="Y233" i="10" s="1"/>
  <c r="W219" i="10"/>
  <c r="Y219" i="10" s="1"/>
  <c r="W141" i="10"/>
  <c r="Y141" i="10" s="1"/>
  <c r="W120" i="10"/>
  <c r="Y120" i="10" s="1"/>
  <c r="W80" i="10"/>
  <c r="Y80" i="10" s="1"/>
  <c r="W102" i="10"/>
  <c r="Y102" i="10" s="1"/>
  <c r="W43" i="10"/>
  <c r="Y43" i="10" s="1"/>
  <c r="W87" i="10"/>
  <c r="Y87" i="10" s="1"/>
  <c r="W56" i="10"/>
  <c r="Y56" i="10" s="1"/>
  <c r="W243" i="10"/>
  <c r="Y243" i="10" s="1"/>
  <c r="W85" i="10"/>
  <c r="Y85" i="10" s="1"/>
  <c r="W185" i="10"/>
  <c r="Y185" i="10" s="1"/>
  <c r="W86" i="10"/>
  <c r="Y86" i="10" s="1"/>
  <c r="W47" i="10"/>
  <c r="Y47" i="10" s="1"/>
  <c r="W173" i="10"/>
  <c r="Y173" i="10" s="1"/>
  <c r="W71" i="10"/>
  <c r="Y71" i="10" s="1"/>
  <c r="W42" i="10"/>
  <c r="Y42" i="10" s="1"/>
  <c r="W15" i="10"/>
  <c r="Y15" i="10" s="1"/>
  <c r="W170" i="10"/>
  <c r="Y170" i="10" s="1"/>
  <c r="W59" i="10"/>
  <c r="Y59" i="10" s="1"/>
  <c r="W195" i="10"/>
  <c r="Y195" i="10" s="1"/>
  <c r="W77" i="10"/>
  <c r="Y77" i="10" s="1"/>
  <c r="W217" i="10"/>
  <c r="Y217" i="10" s="1"/>
  <c r="W134" i="10"/>
  <c r="Y134" i="10" s="1"/>
  <c r="W72" i="10"/>
  <c r="Y72" i="10" s="1"/>
  <c r="W181" i="10"/>
  <c r="Y181" i="10" s="1"/>
  <c r="W204" i="10"/>
  <c r="Y204" i="10" s="1"/>
  <c r="W51" i="10"/>
  <c r="Y51" i="10" s="1"/>
  <c r="W11" i="10"/>
  <c r="Y11" i="10" s="1"/>
  <c r="W227" i="10"/>
  <c r="Y227" i="10" s="1"/>
  <c r="W125" i="10"/>
  <c r="Y125" i="10" s="1"/>
  <c r="W52" i="10"/>
  <c r="Y52" i="10" s="1"/>
  <c r="W28" i="10"/>
  <c r="Y28" i="10" s="1"/>
  <c r="W142" i="10"/>
  <c r="Y142" i="10" s="1"/>
  <c r="W138" i="10"/>
  <c r="Y138" i="10" s="1"/>
  <c r="W45" i="10"/>
  <c r="Y45" i="10" s="1"/>
  <c r="W31" i="10"/>
  <c r="Y31" i="10" s="1"/>
  <c r="W223" i="10"/>
  <c r="Y223" i="10" s="1"/>
  <c r="W26" i="10"/>
  <c r="Y26" i="10" s="1"/>
  <c r="W167" i="10"/>
  <c r="Y167" i="10" s="1"/>
  <c r="W23" i="10"/>
  <c r="Y23" i="10" s="1"/>
  <c r="W95" i="10"/>
  <c r="Y95" i="10" s="1"/>
  <c r="W78" i="10"/>
  <c r="Y78" i="10" s="1"/>
  <c r="W123" i="10"/>
  <c r="Y123" i="10" s="1"/>
  <c r="W101" i="10"/>
  <c r="Y101" i="10" s="1"/>
  <c r="W63" i="10"/>
  <c r="Y63" i="10" s="1"/>
  <c r="W32" i="10"/>
  <c r="Y32" i="10" s="1"/>
  <c r="W126" i="10"/>
  <c r="Y126" i="10" s="1"/>
  <c r="W259" i="10"/>
  <c r="Y259" i="10" s="1"/>
  <c r="W144" i="10"/>
  <c r="Y144" i="10" s="1"/>
  <c r="W151" i="10"/>
  <c r="Y151" i="10" s="1"/>
  <c r="W267" i="10"/>
  <c r="Y267" i="10" s="1"/>
  <c r="W200" i="10"/>
  <c r="Y200" i="10" s="1"/>
  <c r="W197" i="10"/>
  <c r="Y197" i="10" s="1"/>
  <c r="W266" i="10"/>
  <c r="Y266" i="10" s="1"/>
  <c r="W39" i="10"/>
  <c r="Y39" i="10" s="1"/>
  <c r="W177" i="10"/>
  <c r="Y177" i="10" s="1"/>
  <c r="W188" i="10"/>
  <c r="Y188" i="10" s="1"/>
  <c r="W222" i="10"/>
  <c r="Y222" i="10" s="1"/>
  <c r="W150" i="10"/>
  <c r="Y150" i="10" s="1"/>
  <c r="W252" i="10"/>
  <c r="Y252" i="10" s="1"/>
  <c r="W17" i="10"/>
  <c r="Y17" i="10" s="1"/>
  <c r="W162" i="10"/>
  <c r="Y162" i="10" s="1"/>
  <c r="W3" i="10"/>
  <c r="Y3" i="10" s="1"/>
  <c r="W127" i="10"/>
  <c r="Y127" i="10" s="1"/>
  <c r="W74" i="10"/>
  <c r="Y74" i="10" s="1"/>
  <c r="W100" i="10"/>
  <c r="Y100" i="10" s="1"/>
  <c r="W186" i="10"/>
  <c r="Y186" i="10" s="1"/>
  <c r="W29" i="10"/>
  <c r="Y29" i="10" s="1"/>
  <c r="W164" i="10"/>
  <c r="Y164" i="10" s="1"/>
  <c r="W75" i="10"/>
  <c r="Y75" i="10" s="1"/>
  <c r="W190" i="10"/>
  <c r="Y190" i="10" s="1"/>
  <c r="W44" i="10"/>
  <c r="Y44" i="10" s="1"/>
  <c r="W258" i="10"/>
  <c r="Y258" i="10" s="1"/>
  <c r="W133" i="10"/>
  <c r="Y133" i="10" s="1"/>
  <c r="W146" i="10"/>
  <c r="Y146" i="10" s="1"/>
  <c r="W178" i="10"/>
  <c r="Y178" i="10" s="1"/>
  <c r="W254" i="10"/>
  <c r="Y254" i="10" s="1"/>
  <c r="W180" i="10"/>
  <c r="Y180" i="10" s="1"/>
  <c r="W161" i="10"/>
  <c r="Y161" i="10" s="1"/>
  <c r="W184" i="10"/>
  <c r="Y184" i="10" s="1"/>
  <c r="W48" i="10"/>
  <c r="Y48" i="10" s="1"/>
  <c r="W76" i="10"/>
  <c r="Y76" i="10" s="1"/>
  <c r="W84" i="10"/>
  <c r="Y84" i="10" s="1"/>
  <c r="W225" i="10"/>
  <c r="Y225" i="10" s="1"/>
  <c r="W136" i="10"/>
  <c r="Y136" i="10" s="1"/>
  <c r="W36" i="10"/>
  <c r="Y36" i="10" s="1"/>
  <c r="W187" i="10"/>
  <c r="Y187" i="10" s="1"/>
  <c r="W79" i="10"/>
  <c r="Y79" i="10" s="1"/>
  <c r="W214" i="10"/>
  <c r="Y214" i="10" s="1"/>
  <c r="W104" i="10"/>
  <c r="Y104" i="10" s="1"/>
  <c r="W168" i="10"/>
  <c r="Y168" i="10" s="1"/>
  <c r="W112" i="10"/>
  <c r="Y112" i="10" s="1"/>
  <c r="W135" i="10"/>
  <c r="Y135" i="10" s="1"/>
  <c r="W94" i="10"/>
  <c r="Y94" i="10" s="1"/>
  <c r="W64" i="10"/>
  <c r="Y64" i="10" s="1"/>
  <c r="W6" i="10"/>
  <c r="Y6" i="10" s="1"/>
  <c r="W249" i="10"/>
  <c r="Y249" i="10" s="1"/>
  <c r="W147" i="10"/>
  <c r="Y147" i="10" s="1"/>
  <c r="W68" i="10"/>
  <c r="Y68" i="10" s="1"/>
  <c r="W268" i="10"/>
  <c r="Y268" i="10" s="1"/>
  <c r="W143" i="10"/>
  <c r="Y143" i="10" s="1"/>
  <c r="W153" i="10"/>
  <c r="Y153" i="10" s="1"/>
  <c r="W154" i="10"/>
  <c r="Y154" i="10" s="1"/>
  <c r="W22" i="10"/>
  <c r="Y22" i="10" s="1"/>
  <c r="W182" i="10"/>
  <c r="Y182" i="10" s="1"/>
  <c r="W9" i="10"/>
  <c r="Y9" i="10" s="1"/>
  <c r="W121" i="10"/>
  <c r="Y121" i="10" s="1"/>
  <c r="W25" i="10"/>
  <c r="Y25" i="10" s="1"/>
  <c r="W145" i="10"/>
  <c r="Y145" i="10" s="1"/>
  <c r="W201" i="10"/>
  <c r="Y201" i="10" s="1"/>
  <c r="W260" i="10"/>
  <c r="Y260" i="10" s="1"/>
  <c r="W157" i="10"/>
  <c r="Y157" i="10" s="1"/>
  <c r="W65" i="10"/>
  <c r="Y65" i="10" s="1"/>
  <c r="W113" i="10"/>
  <c r="Y113" i="10" s="1"/>
  <c r="W88" i="10"/>
  <c r="Y88" i="10" s="1"/>
  <c r="W21" i="10"/>
  <c r="Y21" i="10" s="1"/>
  <c r="W202" i="10"/>
  <c r="Y202" i="10" s="1"/>
  <c r="W58" i="10"/>
  <c r="Y58" i="10" s="1"/>
  <c r="W218" i="10"/>
  <c r="Y218" i="10" s="1"/>
  <c r="W41" i="10"/>
  <c r="Y41" i="10" s="1"/>
  <c r="W10" i="10"/>
  <c r="Y10" i="10" s="1"/>
  <c r="W66" i="10"/>
  <c r="Y66" i="10" s="1"/>
  <c r="W211" i="10"/>
  <c r="Y211" i="10" s="1"/>
  <c r="W152" i="10"/>
  <c r="Y152" i="10" s="1"/>
  <c r="W192" i="10"/>
  <c r="Y192" i="10" s="1"/>
  <c r="W89" i="10"/>
  <c r="Y89" i="10" s="1"/>
  <c r="W98" i="10"/>
  <c r="Y98" i="10" s="1"/>
  <c r="W236" i="10"/>
  <c r="Y236" i="10" s="1"/>
  <c r="W96" i="10"/>
  <c r="Y96" i="10" s="1"/>
  <c r="W30" i="10"/>
  <c r="Y30" i="10" s="1"/>
  <c r="W242" i="10"/>
  <c r="Y242" i="10" s="1"/>
  <c r="W261" i="10"/>
  <c r="Y261" i="10" s="1"/>
  <c r="W205" i="10"/>
  <c r="Y205" i="10" s="1"/>
  <c r="W82" i="10"/>
  <c r="Y82" i="10" s="1"/>
  <c r="W46" i="10"/>
  <c r="Y46" i="10" s="1"/>
  <c r="W81" i="10"/>
  <c r="Y81" i="10" s="1"/>
  <c r="W27" i="10"/>
  <c r="Y27" i="10" s="1"/>
  <c r="W241" i="10"/>
  <c r="Y241" i="10" s="1"/>
  <c r="W245" i="10"/>
  <c r="Y245" i="10" s="1"/>
  <c r="W234" i="10"/>
  <c r="Y234" i="10" s="1"/>
  <c r="AA27" i="10"/>
  <c r="AA241" i="10"/>
  <c r="AA245" i="10"/>
  <c r="AA96" i="10"/>
  <c r="AA30" i="10"/>
  <c r="AA242" i="10"/>
  <c r="AA261" i="10"/>
  <c r="AA205" i="10"/>
  <c r="AA131" i="10"/>
  <c r="AA82" i="10"/>
  <c r="AA46" i="10"/>
  <c r="AA81" i="10"/>
  <c r="AA248" i="10"/>
  <c r="AA187" i="10"/>
  <c r="AA79" i="10"/>
  <c r="AA165" i="10"/>
  <c r="AA214" i="10"/>
  <c r="AA169" i="10"/>
  <c r="AA104" i="10"/>
  <c r="AA168" i="10"/>
  <c r="AA112" i="10"/>
  <c r="AA135" i="10"/>
  <c r="AA94" i="10"/>
  <c r="AA18" i="10"/>
  <c r="AA64" i="10"/>
  <c r="AA6" i="10"/>
  <c r="AA249" i="10"/>
  <c r="AA147" i="10"/>
  <c r="AA68" i="10"/>
  <c r="AA268" i="10"/>
  <c r="AA143" i="10"/>
  <c r="AA153" i="10"/>
  <c r="AA154" i="10"/>
  <c r="AA22" i="10"/>
  <c r="AA182" i="10"/>
  <c r="AA9" i="10"/>
  <c r="AA121" i="10"/>
  <c r="AA25" i="10"/>
  <c r="AA145" i="10"/>
  <c r="AA137" i="10"/>
  <c r="AA201" i="10"/>
  <c r="AA260" i="10"/>
  <c r="AA157" i="10"/>
  <c r="AA65" i="10"/>
  <c r="AA113" i="10"/>
  <c r="AA88" i="10"/>
  <c r="AA21" i="10"/>
  <c r="AA202" i="10"/>
  <c r="AA58" i="10"/>
  <c r="AA218" i="10"/>
  <c r="AA41" i="10"/>
  <c r="AA10" i="10"/>
  <c r="AA66" i="10"/>
  <c r="AA211" i="10"/>
  <c r="AA152" i="10"/>
  <c r="AA192" i="10"/>
  <c r="AA37" i="10"/>
  <c r="AA89" i="10"/>
  <c r="AA98" i="10"/>
  <c r="AA236" i="10"/>
  <c r="AA26" i="10"/>
  <c r="AA167" i="10"/>
  <c r="AA23" i="10"/>
  <c r="AA95" i="10"/>
  <c r="AA78" i="10"/>
  <c r="AA31" i="10"/>
  <c r="AA223" i="10"/>
  <c r="AA227" i="10"/>
  <c r="AA125" i="10"/>
  <c r="AA83" i="10"/>
  <c r="AA49" i="10"/>
  <c r="AA172" i="10"/>
  <c r="AA114" i="10"/>
  <c r="AA251" i="10"/>
  <c r="AA207" i="10"/>
  <c r="AA208" i="10"/>
  <c r="AA176" i="10"/>
  <c r="AA158" i="10"/>
  <c r="AA229" i="10"/>
  <c r="AA34" i="10"/>
  <c r="AA253" i="10"/>
  <c r="AA230" i="10"/>
  <c r="AA73" i="10"/>
  <c r="AA108" i="10"/>
  <c r="AA226" i="10"/>
  <c r="AA194" i="10"/>
  <c r="AA90" i="10"/>
  <c r="AA2" i="10"/>
  <c r="AA163" i="10"/>
  <c r="AA257" i="10"/>
  <c r="AA130" i="10"/>
  <c r="AA179" i="10"/>
  <c r="AA105" i="10"/>
  <c r="AA93" i="10"/>
  <c r="AA264" i="10"/>
  <c r="AA33" i="10"/>
  <c r="AA210" i="10"/>
  <c r="AA155" i="10"/>
  <c r="AA67" i="10"/>
  <c r="AA239" i="10"/>
  <c r="AA221" i="10"/>
  <c r="AA233" i="10"/>
  <c r="AA219" i="10"/>
  <c r="AA141" i="10"/>
  <c r="AA54" i="10"/>
  <c r="AA120" i="10"/>
  <c r="AA80" i="10"/>
  <c r="AA102" i="10"/>
  <c r="AA43" i="10"/>
  <c r="AA87" i="10"/>
  <c r="AA56" i="10"/>
  <c r="AA243" i="10"/>
  <c r="AA38" i="10"/>
  <c r="AA85" i="10"/>
  <c r="AA185" i="10"/>
  <c r="AA86" i="10"/>
  <c r="AA47" i="10"/>
  <c r="AA173" i="10"/>
  <c r="AA71" i="10"/>
  <c r="AA42" i="10"/>
  <c r="AA15" i="10"/>
  <c r="AA170" i="10"/>
  <c r="AA59" i="10"/>
  <c r="AA195" i="10"/>
  <c r="AA77" i="10"/>
  <c r="AA217" i="10"/>
  <c r="AA134" i="10"/>
  <c r="AA60" i="10"/>
  <c r="AA72" i="10"/>
  <c r="AA181" i="10"/>
  <c r="AA204" i="10"/>
  <c r="AA51" i="10"/>
  <c r="AA11" i="10"/>
  <c r="AA128" i="10"/>
  <c r="AA52" i="10"/>
  <c r="AA28" i="10"/>
  <c r="AA142" i="10"/>
  <c r="AA138" i="10"/>
  <c r="AA45" i="10"/>
  <c r="AA123" i="10"/>
  <c r="AA101" i="10"/>
  <c r="AA63" i="10"/>
  <c r="AA32" i="10"/>
  <c r="AA126" i="10"/>
  <c r="AA259" i="10"/>
  <c r="AA144" i="10"/>
  <c r="AA151" i="10"/>
  <c r="AA267" i="10"/>
  <c r="AA200" i="10"/>
  <c r="AA197" i="10"/>
  <c r="AA266" i="10"/>
  <c r="AA39" i="10"/>
  <c r="AA177" i="10"/>
  <c r="AA188" i="10"/>
  <c r="AA222" i="10"/>
  <c r="AA150" i="10"/>
  <c r="AA252" i="10"/>
  <c r="AA17" i="10"/>
  <c r="AA162" i="10"/>
  <c r="AA3" i="10"/>
  <c r="AA127" i="10"/>
  <c r="AA74" i="10"/>
  <c r="AA100" i="10"/>
  <c r="AA186" i="10"/>
  <c r="AA29" i="10"/>
  <c r="AA164" i="10"/>
  <c r="AA75" i="10"/>
  <c r="AA190" i="10"/>
  <c r="AA44" i="10"/>
  <c r="AA258" i="10"/>
  <c r="AA133" i="10"/>
  <c r="AA146" i="10"/>
  <c r="AA178" i="10"/>
  <c r="AA254" i="10"/>
  <c r="AA180" i="10"/>
  <c r="AA161" i="10"/>
  <c r="AA184" i="10"/>
  <c r="AA48" i="10"/>
  <c r="AA76" i="10"/>
  <c r="AA84" i="10"/>
  <c r="AA225" i="10"/>
  <c r="AA136" i="10"/>
  <c r="AA36" i="10"/>
  <c r="AA92" i="10"/>
  <c r="AA174" i="10"/>
  <c r="AA19" i="10"/>
  <c r="AA234" i="10"/>
  <c r="AA160" i="10"/>
  <c r="AA171" i="10"/>
  <c r="AA62" i="10"/>
  <c r="AA262" i="10"/>
  <c r="AA99" i="10"/>
  <c r="AA198" i="10"/>
  <c r="AA109" i="10"/>
  <c r="AA117" i="10"/>
  <c r="AA115" i="10"/>
  <c r="AA250" i="10"/>
  <c r="AA256" i="10"/>
  <c r="AA106" i="10"/>
  <c r="AA129" i="10"/>
  <c r="AA70" i="10"/>
  <c r="AA116" i="10"/>
  <c r="AA247" i="10"/>
  <c r="AA265" i="10"/>
  <c r="AA91" i="10"/>
  <c r="AA69" i="10"/>
  <c r="AA110" i="10"/>
  <c r="AA57" i="10"/>
  <c r="AA196" i="10"/>
  <c r="AA235" i="10"/>
  <c r="AA216" i="10"/>
  <c r="AA246" i="10"/>
  <c r="AA183" i="10"/>
  <c r="AA53" i="10"/>
  <c r="AA238" i="10"/>
  <c r="AA122" i="10"/>
  <c r="AA212" i="10"/>
  <c r="AA5" i="10"/>
  <c r="AA55" i="10"/>
  <c r="AA193" i="10"/>
  <c r="AA139" i="10"/>
  <c r="AA61" i="10"/>
  <c r="AA189" i="10"/>
  <c r="AA175" i="10"/>
  <c r="AA35" i="10"/>
  <c r="AA199" i="10"/>
  <c r="AA166" i="10"/>
  <c r="AA13" i="10"/>
  <c r="AA149" i="10"/>
  <c r="AA209" i="10"/>
  <c r="AA20" i="10"/>
  <c r="AA16" i="10"/>
  <c r="AA237" i="10"/>
  <c r="AA24" i="10"/>
  <c r="AA7" i="10"/>
  <c r="AA107" i="10"/>
  <c r="AA231" i="10"/>
  <c r="AA50" i="10"/>
  <c r="AA111" i="10"/>
  <c r="AA8" i="10"/>
  <c r="AA14" i="10"/>
  <c r="AA4" i="10"/>
  <c r="AA240" i="10"/>
  <c r="AA103" i="10"/>
  <c r="AA140" i="10"/>
  <c r="AA159" i="10"/>
  <c r="AA191" i="10"/>
  <c r="AA12" i="10"/>
  <c r="AA224" i="10"/>
  <c r="AA206" i="10"/>
  <c r="AA215" i="10"/>
  <c r="AA244" i="10"/>
  <c r="AA232" i="10"/>
  <c r="AA119" i="10"/>
  <c r="AA213" i="10"/>
  <c r="AA132" i="10"/>
  <c r="AA263" i="10"/>
  <c r="AA203" i="10"/>
  <c r="AA97" i="10"/>
  <c r="AA156" i="10"/>
  <c r="AA255" i="10"/>
  <c r="AA228" i="10"/>
  <c r="AA124" i="10"/>
  <c r="AA148" i="10"/>
  <c r="AA220" i="10"/>
  <c r="AA40" i="10"/>
  <c r="AA118" i="10"/>
  <c r="S4" i="10"/>
  <c r="P6" i="10" l="1"/>
  <c r="Q6" i="10"/>
  <c r="P11" i="10"/>
  <c r="Q11" i="10"/>
  <c r="P12" i="10"/>
  <c r="Q12" i="10"/>
  <c r="P19" i="10"/>
  <c r="Q19" i="10"/>
  <c r="P14" i="10"/>
  <c r="Q14" i="10"/>
  <c r="P9" i="10"/>
  <c r="Q9" i="10"/>
  <c r="P27" i="10"/>
  <c r="Q27" i="10"/>
  <c r="P5" i="10"/>
  <c r="Q5" i="10"/>
  <c r="P23" i="10"/>
  <c r="Q23" i="10"/>
  <c r="P26" i="10"/>
  <c r="Q26" i="10"/>
  <c r="P22" i="10"/>
  <c r="Q22" i="10"/>
  <c r="P18" i="10"/>
  <c r="Q18" i="10"/>
  <c r="P20" i="10"/>
  <c r="Q20" i="10"/>
  <c r="P13" i="10"/>
  <c r="Q13" i="10"/>
  <c r="P16" i="10"/>
  <c r="Q16" i="10"/>
  <c r="P31" i="10"/>
  <c r="Q31" i="10"/>
  <c r="P3" i="10"/>
  <c r="Q3" i="10"/>
  <c r="P30" i="10"/>
  <c r="Q30" i="10"/>
  <c r="P8" i="10"/>
  <c r="Q8" i="10"/>
  <c r="P28" i="10"/>
  <c r="Q28" i="10"/>
  <c r="P7" i="10"/>
  <c r="Q7" i="10"/>
  <c r="P42" i="10"/>
  <c r="Q42" i="10"/>
  <c r="P64" i="10"/>
  <c r="Q64" i="10"/>
  <c r="P10" i="10"/>
  <c r="Q10" i="10"/>
  <c r="P32" i="10"/>
  <c r="Q32" i="10"/>
  <c r="P24" i="10"/>
  <c r="Q24" i="10"/>
  <c r="P35" i="10"/>
  <c r="Q35" i="10"/>
  <c r="P34" i="10"/>
  <c r="Q34" i="10"/>
  <c r="P53" i="10"/>
  <c r="Q53" i="10"/>
  <c r="P29" i="10"/>
  <c r="Q29" i="10"/>
  <c r="P50" i="10"/>
  <c r="Q50" i="10"/>
  <c r="P39" i="10"/>
  <c r="Q39" i="10"/>
  <c r="P45" i="10"/>
  <c r="Q45" i="10"/>
  <c r="P71" i="10"/>
  <c r="Q71" i="10"/>
  <c r="P36" i="10"/>
  <c r="Q36" i="10"/>
  <c r="P61" i="10"/>
  <c r="Q61" i="10"/>
  <c r="P25" i="10"/>
  <c r="Q25" i="10"/>
  <c r="P17" i="10"/>
  <c r="Q17" i="10"/>
  <c r="P58" i="10"/>
  <c r="Q58" i="10"/>
  <c r="P55" i="10"/>
  <c r="Q55" i="10"/>
  <c r="P63" i="10"/>
  <c r="Q63" i="10"/>
  <c r="P15" i="10"/>
  <c r="Q15" i="10"/>
  <c r="P70" i="10"/>
  <c r="Q70" i="10"/>
  <c r="P84" i="10"/>
  <c r="Q84" i="10"/>
  <c r="P40" i="10"/>
  <c r="Q40" i="10"/>
  <c r="P44" i="10"/>
  <c r="Q44" i="10"/>
  <c r="P2" i="10"/>
  <c r="Q2" i="10"/>
  <c r="P47" i="10"/>
  <c r="Q47" i="10"/>
  <c r="P37" i="10"/>
  <c r="Q37" i="10"/>
  <c r="P62" i="10"/>
  <c r="Q62" i="10"/>
  <c r="P43" i="10"/>
  <c r="Q43" i="10"/>
  <c r="P33" i="10"/>
  <c r="Q33" i="10"/>
  <c r="P56" i="10"/>
  <c r="Q56" i="10"/>
  <c r="P91" i="10"/>
  <c r="Q91" i="10"/>
  <c r="P54" i="10"/>
  <c r="Q54" i="10"/>
  <c r="P80" i="10"/>
  <c r="Q80" i="10"/>
  <c r="P41" i="10"/>
  <c r="Q41" i="10"/>
  <c r="P102" i="10"/>
  <c r="Q102" i="10"/>
  <c r="P77" i="10"/>
  <c r="Q77" i="10"/>
  <c r="P52" i="10"/>
  <c r="Q52" i="10"/>
  <c r="P78" i="10"/>
  <c r="Q78" i="10"/>
  <c r="P89" i="10"/>
  <c r="Q89" i="10"/>
  <c r="P59" i="10"/>
  <c r="Q59" i="10"/>
  <c r="P124" i="10"/>
  <c r="Q124" i="10"/>
  <c r="P46" i="10"/>
  <c r="Q46" i="10"/>
  <c r="P65" i="10"/>
  <c r="Q65" i="10"/>
  <c r="P66" i="10"/>
  <c r="Q66" i="10"/>
  <c r="P21" i="10"/>
  <c r="Q21" i="10"/>
  <c r="P85" i="10"/>
  <c r="Q85" i="10"/>
  <c r="P83" i="10"/>
  <c r="Q83" i="10"/>
  <c r="P94" i="10"/>
  <c r="Q94" i="10"/>
  <c r="P72" i="10"/>
  <c r="Q72" i="10"/>
  <c r="P88" i="10"/>
  <c r="Q88" i="10"/>
  <c r="P76" i="10"/>
  <c r="Q76" i="10"/>
  <c r="P93" i="10"/>
  <c r="Q93" i="10"/>
  <c r="P60" i="10"/>
  <c r="Q60" i="10"/>
  <c r="P95" i="10"/>
  <c r="Q95" i="10"/>
  <c r="P79" i="10"/>
  <c r="Q79" i="10"/>
  <c r="P115" i="10"/>
  <c r="Q115" i="10"/>
  <c r="P96" i="10"/>
  <c r="Q96" i="10"/>
  <c r="P51" i="10"/>
  <c r="Q51" i="10"/>
  <c r="P48" i="10"/>
  <c r="Q48" i="10"/>
  <c r="P81" i="10"/>
  <c r="Q81" i="10"/>
  <c r="P86" i="10"/>
  <c r="Q86" i="10"/>
  <c r="P87" i="10"/>
  <c r="Q87" i="10"/>
  <c r="P75" i="10"/>
  <c r="Q75" i="10"/>
  <c r="P157" i="10"/>
  <c r="Q157" i="10"/>
  <c r="P82" i="10"/>
  <c r="Q82" i="10"/>
  <c r="P73" i="10"/>
  <c r="Q73" i="10"/>
  <c r="P106" i="10"/>
  <c r="Q106" i="10"/>
  <c r="P127" i="10"/>
  <c r="Q127" i="10"/>
  <c r="P139" i="10"/>
  <c r="Q139" i="10"/>
  <c r="P101" i="10"/>
  <c r="Q101" i="10"/>
  <c r="P134" i="10"/>
  <c r="Q134" i="10"/>
  <c r="P38" i="10"/>
  <c r="Q38" i="10"/>
  <c r="P99" i="10"/>
  <c r="Q99" i="10"/>
  <c r="P161" i="10"/>
  <c r="Q161" i="10"/>
  <c r="P122" i="10"/>
  <c r="Q122" i="10"/>
  <c r="P90" i="10"/>
  <c r="Q90" i="10"/>
  <c r="P110" i="10"/>
  <c r="Q110" i="10"/>
  <c r="P103" i="10"/>
  <c r="Q103" i="10"/>
  <c r="P167" i="10"/>
  <c r="Q167" i="10"/>
  <c r="P118" i="10"/>
  <c r="Q118" i="10"/>
  <c r="P69" i="10"/>
  <c r="Q69" i="10"/>
  <c r="P153" i="10"/>
  <c r="Q153" i="10"/>
  <c r="P74" i="10"/>
  <c r="Q74" i="10"/>
  <c r="P98" i="10"/>
  <c r="Q98" i="10"/>
  <c r="P168" i="10"/>
  <c r="Q168" i="10"/>
  <c r="P108" i="10"/>
  <c r="Q108" i="10"/>
  <c r="P172" i="10"/>
  <c r="Q172" i="10"/>
  <c r="P162" i="10"/>
  <c r="Q162" i="10"/>
  <c r="P160" i="10"/>
  <c r="Q160" i="10"/>
  <c r="P107" i="10"/>
  <c r="Q107" i="10"/>
  <c r="P147" i="10"/>
  <c r="Q147" i="10"/>
  <c r="P165" i="10"/>
  <c r="Q165" i="10"/>
  <c r="P152" i="10"/>
  <c r="Q152" i="10"/>
  <c r="P114" i="10"/>
  <c r="Q114" i="10"/>
  <c r="P187" i="10"/>
  <c r="Q187" i="10"/>
  <c r="P142" i="10"/>
  <c r="Q142" i="10"/>
  <c r="P57" i="10"/>
  <c r="Q57" i="10"/>
  <c r="P92" i="10"/>
  <c r="Q92" i="10"/>
  <c r="P126" i="10"/>
  <c r="Q126" i="10"/>
  <c r="P137" i="10"/>
  <c r="Q137" i="10"/>
  <c r="P100" i="10"/>
  <c r="Q100" i="10"/>
  <c r="P111" i="10"/>
  <c r="Q111" i="10"/>
  <c r="P68" i="10"/>
  <c r="Q68" i="10"/>
  <c r="P156" i="10"/>
  <c r="Q156" i="10"/>
  <c r="P138" i="10"/>
  <c r="Q138" i="10"/>
  <c r="P105" i="10"/>
  <c r="Q105" i="10"/>
  <c r="P130" i="10"/>
  <c r="Q130" i="10"/>
  <c r="P144" i="10"/>
  <c r="Q144" i="10"/>
  <c r="P140" i="10"/>
  <c r="Q140" i="10"/>
  <c r="P166" i="10"/>
  <c r="Q166" i="10"/>
  <c r="P155" i="10"/>
  <c r="Q155" i="10"/>
  <c r="P146" i="10"/>
  <c r="Q146" i="10"/>
  <c r="P67" i="10"/>
  <c r="Q67" i="10"/>
  <c r="P109" i="10"/>
  <c r="Q109" i="10"/>
  <c r="P132" i="10"/>
  <c r="Q132" i="10"/>
  <c r="P117" i="10"/>
  <c r="Q117" i="10"/>
  <c r="P163" i="10"/>
  <c r="Q163" i="10"/>
  <c r="P195" i="10"/>
  <c r="Q195" i="10"/>
  <c r="P201" i="10"/>
  <c r="Q201" i="10"/>
  <c r="P135" i="10"/>
  <c r="Q135" i="10"/>
  <c r="P125" i="10"/>
  <c r="Q125" i="10"/>
  <c r="P159" i="10"/>
  <c r="Q159" i="10"/>
  <c r="P206" i="10"/>
  <c r="Q206" i="10"/>
  <c r="P150" i="10"/>
  <c r="Q150" i="10"/>
  <c r="P178" i="10"/>
  <c r="Q178" i="10"/>
  <c r="P104" i="10"/>
  <c r="Q104" i="10"/>
  <c r="P119" i="10"/>
  <c r="Q119" i="10"/>
  <c r="P209" i="10"/>
  <c r="Q209" i="10"/>
  <c r="P97" i="10"/>
  <c r="Q97" i="10"/>
  <c r="P121" i="10"/>
  <c r="Q121" i="10"/>
  <c r="P141" i="10"/>
  <c r="Q141" i="10"/>
  <c r="P120" i="10"/>
  <c r="Q120" i="10"/>
  <c r="P151" i="10"/>
  <c r="Q151" i="10"/>
  <c r="P133" i="10"/>
  <c r="Q133" i="10"/>
  <c r="P145" i="10"/>
  <c r="Q145" i="10"/>
  <c r="P175" i="10"/>
  <c r="Q175" i="10"/>
  <c r="P204" i="10"/>
  <c r="Q204" i="10"/>
  <c r="P218" i="10"/>
  <c r="Q218" i="10"/>
  <c r="P149" i="10"/>
  <c r="Q149" i="10"/>
  <c r="P128" i="10"/>
  <c r="Q128" i="10"/>
  <c r="P203" i="10"/>
  <c r="Q203" i="10"/>
  <c r="P184" i="10"/>
  <c r="Q184" i="10"/>
  <c r="P158" i="10"/>
  <c r="Q158" i="10"/>
  <c r="P174" i="10"/>
  <c r="Q174" i="10"/>
  <c r="P212" i="10"/>
  <c r="Q212" i="10"/>
  <c r="P154" i="10"/>
  <c r="Q154" i="10"/>
  <c r="P123" i="10"/>
  <c r="Q123" i="10"/>
  <c r="P171" i="10"/>
  <c r="Q171" i="10"/>
  <c r="P223" i="10"/>
  <c r="Q223" i="10"/>
  <c r="P169" i="10"/>
  <c r="Q169" i="10"/>
  <c r="P185" i="10"/>
  <c r="Q185" i="10"/>
  <c r="P164" i="10"/>
  <c r="Q164" i="10"/>
  <c r="P248" i="10"/>
  <c r="Q248" i="10"/>
  <c r="P143" i="10"/>
  <c r="Q143" i="10"/>
  <c r="P131" i="10"/>
  <c r="Q131" i="10"/>
  <c r="P241" i="10"/>
  <c r="Q241" i="10"/>
  <c r="P177" i="10"/>
  <c r="Q177" i="10"/>
  <c r="P113" i="10"/>
  <c r="Q113" i="10"/>
  <c r="P148" i="10"/>
  <c r="Q148" i="10"/>
  <c r="P190" i="10"/>
  <c r="Q190" i="10"/>
  <c r="P170" i="10"/>
  <c r="Q170" i="10"/>
  <c r="P238" i="10"/>
  <c r="Q238" i="10"/>
  <c r="P136" i="10"/>
  <c r="Q136" i="10"/>
  <c r="P116" i="10"/>
  <c r="Q116" i="10"/>
  <c r="P220" i="10"/>
  <c r="Q220" i="10"/>
  <c r="P188" i="10"/>
  <c r="Q188" i="10"/>
  <c r="P194" i="10"/>
  <c r="Q194" i="10"/>
  <c r="P213" i="10"/>
  <c r="Q213" i="10"/>
  <c r="P207" i="10"/>
  <c r="Q207" i="10"/>
  <c r="P210" i="10"/>
  <c r="Q210" i="10"/>
  <c r="P173" i="10"/>
  <c r="Q173" i="10"/>
  <c r="P192" i="10"/>
  <c r="Q192" i="10"/>
  <c r="P214" i="10"/>
  <c r="Q214" i="10"/>
  <c r="P227" i="10"/>
  <c r="Q227" i="10"/>
  <c r="P129" i="10"/>
  <c r="Q129" i="10"/>
  <c r="P202" i="10"/>
  <c r="Q202" i="10"/>
  <c r="P191" i="10"/>
  <c r="Q191" i="10"/>
  <c r="P186" i="10"/>
  <c r="Q186" i="10"/>
  <c r="P49" i="10"/>
  <c r="Q49" i="10"/>
  <c r="P181" i="10"/>
  <c r="Q181" i="10"/>
  <c r="P112" i="10"/>
  <c r="Q112" i="10"/>
  <c r="P179" i="10"/>
  <c r="Q179" i="10"/>
  <c r="P193" i="10"/>
  <c r="Q193" i="10"/>
  <c r="P237" i="10"/>
  <c r="Q237" i="10"/>
  <c r="P231" i="10"/>
  <c r="Q231" i="10"/>
  <c r="P182" i="10"/>
  <c r="Q182" i="10"/>
  <c r="P176" i="10"/>
  <c r="Q176" i="10"/>
  <c r="P189" i="10"/>
  <c r="Q189" i="10"/>
  <c r="P221" i="10"/>
  <c r="Q221" i="10"/>
  <c r="P230" i="10"/>
  <c r="Q230" i="10"/>
  <c r="P217" i="10"/>
  <c r="Q217" i="10"/>
  <c r="P216" i="10"/>
  <c r="Q216" i="10"/>
  <c r="P229" i="10"/>
  <c r="Q229" i="10"/>
  <c r="P243" i="10"/>
  <c r="Q243" i="10"/>
  <c r="P180" i="10"/>
  <c r="Q180" i="10"/>
  <c r="P208" i="10"/>
  <c r="Q208" i="10"/>
  <c r="P199" i="10"/>
  <c r="Q199" i="10"/>
  <c r="P215" i="10"/>
  <c r="Q215" i="10"/>
  <c r="P198" i="10"/>
  <c r="Q198" i="10"/>
  <c r="P256" i="10"/>
  <c r="Q256" i="10"/>
  <c r="P183" i="10"/>
  <c r="Q183" i="10"/>
  <c r="P228" i="10"/>
  <c r="Q228" i="10"/>
  <c r="P205" i="10"/>
  <c r="Q205" i="10"/>
  <c r="P239" i="10"/>
  <c r="Q239" i="10"/>
  <c r="P196" i="10"/>
  <c r="Q196" i="10"/>
  <c r="P226" i="10"/>
  <c r="Q226" i="10"/>
  <c r="P255" i="10"/>
  <c r="Q255" i="10"/>
  <c r="P257" i="10"/>
  <c r="Q257" i="10"/>
  <c r="P232" i="10"/>
  <c r="Q232" i="10"/>
  <c r="P263" i="10"/>
  <c r="Q263" i="10"/>
  <c r="P234" i="10"/>
  <c r="Q234" i="10"/>
  <c r="P197" i="10"/>
  <c r="Q197" i="10"/>
  <c r="P225" i="10"/>
  <c r="Q225" i="10"/>
  <c r="P240" i="10"/>
  <c r="Q240" i="10"/>
  <c r="P265" i="10"/>
  <c r="Q265" i="10"/>
  <c r="Q4" i="10"/>
  <c r="P4" i="10"/>
  <c r="I269" i="10"/>
  <c r="K269" i="10"/>
  <c r="L269" i="10"/>
  <c r="H269" i="10"/>
  <c r="J269" i="10" l="1"/>
  <c r="M26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Chas Townley</author>
  </authors>
  <commentList>
    <comment ref="W248" authorId="0" shapeId="0" xr:uid="{E337EB20-57CE-4BAC-83B3-31664680CC8B}">
      <text>
        <r>
          <rPr>
            <b/>
            <sz val="9"/>
            <color indexed="81"/>
            <rFont val="Tahoma"/>
            <charset val="1"/>
          </rPr>
          <t>Chas Townley:</t>
        </r>
        <r>
          <rPr>
            <sz val="9"/>
            <color indexed="81"/>
            <rFont val="Tahoma"/>
            <charset val="1"/>
          </rPr>
          <t xml:space="preserve">
Estimated population 2 people per house</t>
        </r>
      </text>
    </comment>
    <comment ref="Y248" authorId="0" shapeId="0" xr:uid="{38740E7D-4309-4A2B-9D19-F775649B9F5E}">
      <text>
        <r>
          <rPr>
            <b/>
            <sz val="9"/>
            <color indexed="81"/>
            <rFont val="Tahoma"/>
            <charset val="1"/>
          </rPr>
          <t>Chas Townley</t>
        </r>
      </text>
    </comment>
  </commentList>
</comments>
</file>

<file path=xl/sharedStrings.xml><?xml version="1.0" encoding="utf-8"?>
<sst xmlns="http://schemas.openxmlformats.org/spreadsheetml/2006/main" count="4027" uniqueCount="905">
  <si>
    <t>Notes</t>
  </si>
  <si>
    <t>Class</t>
  </si>
  <si>
    <t>SD</t>
  </si>
  <si>
    <t>Barnsley</t>
  </si>
  <si>
    <t>SW</t>
  </si>
  <si>
    <t>E1631</t>
  </si>
  <si>
    <t>E07000078</t>
  </si>
  <si>
    <t>Cheltenham</t>
  </si>
  <si>
    <t>E1632</t>
  </si>
  <si>
    <t>E07000079</t>
  </si>
  <si>
    <t>Cotswold</t>
  </si>
  <si>
    <t>E1633</t>
  </si>
  <si>
    <t>E07000080</t>
  </si>
  <si>
    <t>Forest of Dean</t>
  </si>
  <si>
    <t>E1634</t>
  </si>
  <si>
    <t>E07000081</t>
  </si>
  <si>
    <t>Gloucester</t>
  </si>
  <si>
    <t>Preston</t>
  </si>
  <si>
    <t>E1635</t>
  </si>
  <si>
    <t>E07000082</t>
  </si>
  <si>
    <t>Stroud</t>
  </si>
  <si>
    <t>Swindon</t>
  </si>
  <si>
    <t>E1636</t>
  </si>
  <si>
    <t>E07000083</t>
  </si>
  <si>
    <t>Tewkesbury</t>
  </si>
  <si>
    <t>MHCLG E-code for Local Authority</t>
  </si>
  <si>
    <t>ONS code for Local Authority</t>
  </si>
  <si>
    <t>Local Authority</t>
  </si>
  <si>
    <t>Parish Name</t>
  </si>
  <si>
    <t xml:space="preserve">Region </t>
  </si>
  <si>
    <t>Parish Type
[note g]</t>
  </si>
  <si>
    <t>Amount precepted on billing authority (£)
2024-25
[note e] [note f]</t>
  </si>
  <si>
    <t>Tax base for precept purposes
2024-25
[note f]</t>
  </si>
  <si>
    <t>Band D council tax (£)
2024-25
[note f] [note i]</t>
  </si>
  <si>
    <t>Amount precepted on billing authority (£)
2025-26
[note e]</t>
  </si>
  <si>
    <t>Tax base for precept purposes
2025-26
[note h]</t>
  </si>
  <si>
    <t>Band D council tax (£)
2025-26
[note i]</t>
  </si>
  <si>
    <t>MHCLG Parish
Code</t>
  </si>
  <si>
    <t>Non-precepting parish</t>
  </si>
  <si>
    <t>Precepting parish</t>
  </si>
  <si>
    <t>Horsley</t>
  </si>
  <si>
    <t>Newnham</t>
  </si>
  <si>
    <t>Sandhurst</t>
  </si>
  <si>
    <t>Buckland</t>
  </si>
  <si>
    <t>Kingswood</t>
  </si>
  <si>
    <t>Toddington</t>
  </si>
  <si>
    <t>Charlton Kings</t>
  </si>
  <si>
    <t>E1631P001</t>
  </si>
  <si>
    <t>Leckhampton with Warden Hill</t>
  </si>
  <si>
    <t>E1631P002</t>
  </si>
  <si>
    <t>Prestbury</t>
  </si>
  <si>
    <t>E1631P003</t>
  </si>
  <si>
    <t>Swindon Village</t>
  </si>
  <si>
    <t>E1631P004</t>
  </si>
  <si>
    <t>Up Hatherley</t>
  </si>
  <si>
    <t>E1631P005</t>
  </si>
  <si>
    <t>Oddington</t>
  </si>
  <si>
    <t>Ashley</t>
  </si>
  <si>
    <t>Siddington</t>
  </si>
  <si>
    <t>Donnington</t>
  </si>
  <si>
    <t>West Dean</t>
  </si>
  <si>
    <t>Stanway</t>
  </si>
  <si>
    <t>Adlestrop</t>
  </si>
  <si>
    <t>E1632P001</t>
  </si>
  <si>
    <t>Aldsworth</t>
  </si>
  <si>
    <t>E1632P002</t>
  </si>
  <si>
    <t>Ampney Crucis</t>
  </si>
  <si>
    <t>E1632P003</t>
  </si>
  <si>
    <t>Ampney St. Mary</t>
  </si>
  <si>
    <t>E1632P004</t>
  </si>
  <si>
    <t>Ampney St. Peter</t>
  </si>
  <si>
    <t>E1632P005</t>
  </si>
  <si>
    <t>Andoversford</t>
  </si>
  <si>
    <t>E1632P006</t>
  </si>
  <si>
    <t>E1632P007</t>
  </si>
  <si>
    <t>Aston Subedge</t>
  </si>
  <si>
    <t>E1632P008</t>
  </si>
  <si>
    <t>Avening</t>
  </si>
  <si>
    <t>E1632P009</t>
  </si>
  <si>
    <t>Bagendon</t>
  </si>
  <si>
    <t>E1632P010</t>
  </si>
  <si>
    <t>E1632P011</t>
  </si>
  <si>
    <t>Barrington</t>
  </si>
  <si>
    <t>E1632P012</t>
  </si>
  <si>
    <t>Batsford</t>
  </si>
  <si>
    <t>E1632P013</t>
  </si>
  <si>
    <t>Baunton</t>
  </si>
  <si>
    <t>E1632P014</t>
  </si>
  <si>
    <t>Beverston</t>
  </si>
  <si>
    <t>E1632P015</t>
  </si>
  <si>
    <t>Bibury</t>
  </si>
  <si>
    <t>E1632P016</t>
  </si>
  <si>
    <t>Birdlip</t>
  </si>
  <si>
    <t>E1632P116</t>
  </si>
  <si>
    <t>Bledington</t>
  </si>
  <si>
    <t>E1632P017</t>
  </si>
  <si>
    <t>Blockley</t>
  </si>
  <si>
    <t>E1632P018</t>
  </si>
  <si>
    <t>Bourton on the Hill</t>
  </si>
  <si>
    <t>E1632P019</t>
  </si>
  <si>
    <t>Bourton on the Water</t>
  </si>
  <si>
    <t>E1632P020</t>
  </si>
  <si>
    <t>Boxwell with Leighterton</t>
  </si>
  <si>
    <t>E1632P021</t>
  </si>
  <si>
    <t>Brimpsfield</t>
  </si>
  <si>
    <t>E1632P022</t>
  </si>
  <si>
    <t>Broadwell</t>
  </si>
  <si>
    <t>E1632P023</t>
  </si>
  <si>
    <t>Chedworth</t>
  </si>
  <si>
    <t>E1632P024</t>
  </si>
  <si>
    <t>Cherington</t>
  </si>
  <si>
    <t>E1632P025</t>
  </si>
  <si>
    <t>Chipping Campden</t>
  </si>
  <si>
    <t>E1632P026</t>
  </si>
  <si>
    <t>Cirencester</t>
  </si>
  <si>
    <t>E1632P027</t>
  </si>
  <si>
    <t>Clapton</t>
  </si>
  <si>
    <t>E1632P028</t>
  </si>
  <si>
    <t>Coates</t>
  </si>
  <si>
    <t>E1632P029</t>
  </si>
  <si>
    <t>Coberley</t>
  </si>
  <si>
    <t>E1632P030</t>
  </si>
  <si>
    <t>Cold Aston</t>
  </si>
  <si>
    <t>E1632P031</t>
  </si>
  <si>
    <t>Colesbourne</t>
  </si>
  <si>
    <t>E1632P032</t>
  </si>
  <si>
    <t>Coln St. Aldwyns</t>
  </si>
  <si>
    <t>E1632P033</t>
  </si>
  <si>
    <t>Coln St. Dennis</t>
  </si>
  <si>
    <t>E1632P034</t>
  </si>
  <si>
    <t>Compton Abdale</t>
  </si>
  <si>
    <t>E1632P035</t>
  </si>
  <si>
    <t>Condicote</t>
  </si>
  <si>
    <t>E1632P036</t>
  </si>
  <si>
    <t>Cowley</t>
  </si>
  <si>
    <t>E1632P037</t>
  </si>
  <si>
    <t>Cutsdean</t>
  </si>
  <si>
    <t>E1632P038</t>
  </si>
  <si>
    <t>Daglingworth</t>
  </si>
  <si>
    <t>E1632P039</t>
  </si>
  <si>
    <t>Didmarton</t>
  </si>
  <si>
    <t>E1632P040</t>
  </si>
  <si>
    <t>E1632P041</t>
  </si>
  <si>
    <t>Dowdeswell</t>
  </si>
  <si>
    <t>E1632P042</t>
  </si>
  <si>
    <t>Down Ampney</t>
  </si>
  <si>
    <t>E1632P043</t>
  </si>
  <si>
    <t>Driffield</t>
  </si>
  <si>
    <t>E1632P044</t>
  </si>
  <si>
    <t>Duntisbourne Abbots</t>
  </si>
  <si>
    <t>E1632P045</t>
  </si>
  <si>
    <t>Eastleach</t>
  </si>
  <si>
    <t>E1632P047</t>
  </si>
  <si>
    <t>Ebrington</t>
  </si>
  <si>
    <t>E1632P048</t>
  </si>
  <si>
    <t>Edgeworth</t>
  </si>
  <si>
    <t>E1632P049</t>
  </si>
  <si>
    <t>Elkstone</t>
  </si>
  <si>
    <t>E1632P050</t>
  </si>
  <si>
    <t>Evenlode</t>
  </si>
  <si>
    <t>E1632P051</t>
  </si>
  <si>
    <t>Fairford</t>
  </si>
  <si>
    <t>E1632P052</t>
  </si>
  <si>
    <t>Farmington</t>
  </si>
  <si>
    <t>E1632P053</t>
  </si>
  <si>
    <t>Great Rissington</t>
  </si>
  <si>
    <t>E1632P054</t>
  </si>
  <si>
    <t>Guiting Power</t>
  </si>
  <si>
    <t>E1632P055</t>
  </si>
  <si>
    <t>Hampnett</t>
  </si>
  <si>
    <t>E1632P056</t>
  </si>
  <si>
    <t>Hatherop</t>
  </si>
  <si>
    <t>E1632P057</t>
  </si>
  <si>
    <t>Hazleton</t>
  </si>
  <si>
    <t>E1632P058</t>
  </si>
  <si>
    <t>Icomb</t>
  </si>
  <si>
    <t>E1632P059</t>
  </si>
  <si>
    <t>Kemble</t>
  </si>
  <si>
    <t>E1632P060</t>
  </si>
  <si>
    <t>Kempsford</t>
  </si>
  <si>
    <t>E1632P061</t>
  </si>
  <si>
    <t>Kingscote</t>
  </si>
  <si>
    <t>E1632P062</t>
  </si>
  <si>
    <t>Lechlade</t>
  </si>
  <si>
    <t>E1632P063</t>
  </si>
  <si>
    <t>Little Rissington</t>
  </si>
  <si>
    <t>E1632P064</t>
  </si>
  <si>
    <t>Long Newnton</t>
  </si>
  <si>
    <t>E1632P065</t>
  </si>
  <si>
    <t>Longborough</t>
  </si>
  <si>
    <t>E1632P066</t>
  </si>
  <si>
    <t>Lower Slaughter</t>
  </si>
  <si>
    <t>E1632P067</t>
  </si>
  <si>
    <t>Maugersbury</t>
  </si>
  <si>
    <t>E1632P069</t>
  </si>
  <si>
    <t>Meysey Hampton</t>
  </si>
  <si>
    <t>E1632P068</t>
  </si>
  <si>
    <t>Mickleton</t>
  </si>
  <si>
    <t>E1632P070</t>
  </si>
  <si>
    <t>Moreton in Marsh</t>
  </si>
  <si>
    <t>E1632P071</t>
  </si>
  <si>
    <t>Naunton</t>
  </si>
  <si>
    <t>E1632P072</t>
  </si>
  <si>
    <t>North Cerney</t>
  </si>
  <si>
    <t>E1632P073</t>
  </si>
  <si>
    <t>Northleach with Eastington</t>
  </si>
  <si>
    <t>E1632P074</t>
  </si>
  <si>
    <t>Notgrove</t>
  </si>
  <si>
    <t>E1632P075</t>
  </si>
  <si>
    <t>E1632P076</t>
  </si>
  <si>
    <t>Ozleworth</t>
  </si>
  <si>
    <t>E1632P077</t>
  </si>
  <si>
    <t>Poole Keynes</t>
  </si>
  <si>
    <t>E1632P078</t>
  </si>
  <si>
    <t>Poulton</t>
  </si>
  <si>
    <t>E1632P079</t>
  </si>
  <si>
    <t>E1632P080</t>
  </si>
  <si>
    <t>Quenington</t>
  </si>
  <si>
    <t>E1632P081</t>
  </si>
  <si>
    <t>Rendcomb</t>
  </si>
  <si>
    <t>E1632P082</t>
  </si>
  <si>
    <t>Rodmarton</t>
  </si>
  <si>
    <t>E1632P083</t>
  </si>
  <si>
    <t>Saintbury</t>
  </si>
  <si>
    <t>E1632P084</t>
  </si>
  <si>
    <t>Sapperton</t>
  </si>
  <si>
    <t>E1632P085</t>
  </si>
  <si>
    <t>Sevenhampton</t>
  </si>
  <si>
    <t>E1632P086</t>
  </si>
  <si>
    <t>Sezincote</t>
  </si>
  <si>
    <t>E1632P087</t>
  </si>
  <si>
    <t>Sherborne</t>
  </si>
  <si>
    <t>E1632P088</t>
  </si>
  <si>
    <t>Shipton</t>
  </si>
  <si>
    <t>E1632P089</t>
  </si>
  <si>
    <t>Shipton Moyne</t>
  </si>
  <si>
    <t>E1632P090</t>
  </si>
  <si>
    <t>E1632P091</t>
  </si>
  <si>
    <t>Somerford Keynes</t>
  </si>
  <si>
    <t>E1632P092</t>
  </si>
  <si>
    <t>South Cerney</t>
  </si>
  <si>
    <t>E1632P093</t>
  </si>
  <si>
    <t>Southrop</t>
  </si>
  <si>
    <t>E1632P094</t>
  </si>
  <si>
    <t>Stow on the Wold</t>
  </si>
  <si>
    <t>E1632P095</t>
  </si>
  <si>
    <t>Swell</t>
  </si>
  <si>
    <t>E1632P096</t>
  </si>
  <si>
    <t>Syde</t>
  </si>
  <si>
    <t>E1632P097</t>
  </si>
  <si>
    <t>Temple Guiting</t>
  </si>
  <si>
    <t>E1632P098</t>
  </si>
  <si>
    <t>Tetbury</t>
  </si>
  <si>
    <t>E1632P099</t>
  </si>
  <si>
    <t>Tetbury Upton</t>
  </si>
  <si>
    <t>E1632P100</t>
  </si>
  <si>
    <t>Todenham</t>
  </si>
  <si>
    <t>E1632P101</t>
  </si>
  <si>
    <t>Turkdean</t>
  </si>
  <si>
    <t>E1632P102</t>
  </si>
  <si>
    <t>Upper Rissington</t>
  </si>
  <si>
    <t>E1632P103</t>
  </si>
  <si>
    <t>Upper Slaughter</t>
  </si>
  <si>
    <t>E1632P104</t>
  </si>
  <si>
    <t>Westcote</t>
  </si>
  <si>
    <t>E1632P105</t>
  </si>
  <si>
    <t>Weston Subedge</t>
  </si>
  <si>
    <t>E1632P106</t>
  </si>
  <si>
    <t>Westonbirt with Lasborough</t>
  </si>
  <si>
    <t>E1632P107</t>
  </si>
  <si>
    <t>Whittington</t>
  </si>
  <si>
    <t>E1632P108</t>
  </si>
  <si>
    <t>Willersey</t>
  </si>
  <si>
    <t>E1632P110</t>
  </si>
  <si>
    <t>Windrush</t>
  </si>
  <si>
    <t>E1632P111</t>
  </si>
  <si>
    <t>Winson</t>
  </si>
  <si>
    <t>E1632P112</t>
  </si>
  <si>
    <t>Winstone</t>
  </si>
  <si>
    <t>E1632P113</t>
  </si>
  <si>
    <t>Withington</t>
  </si>
  <si>
    <t>E1632P114</t>
  </si>
  <si>
    <t>Wyck Rissington</t>
  </si>
  <si>
    <t>E1632P109</t>
  </si>
  <si>
    <t>Yanworth</t>
  </si>
  <si>
    <t>E1632P115</t>
  </si>
  <si>
    <t>Longford</t>
  </si>
  <si>
    <t>Stanton</t>
  </si>
  <si>
    <t>Norton</t>
  </si>
  <si>
    <t>Hinton</t>
  </si>
  <si>
    <t>Leigh</t>
  </si>
  <si>
    <t>Alderton</t>
  </si>
  <si>
    <t>Alvington</t>
  </si>
  <si>
    <t>E1633P001</t>
  </si>
  <si>
    <t>Awre</t>
  </si>
  <si>
    <t>E1633P002</t>
  </si>
  <si>
    <t>Aylburton</t>
  </si>
  <si>
    <t>E1633P003</t>
  </si>
  <si>
    <t>Blaisdon</t>
  </si>
  <si>
    <t>E1633P004</t>
  </si>
  <si>
    <t>Bromesberrow</t>
  </si>
  <si>
    <t>E1633P005</t>
  </si>
  <si>
    <t>Churcham</t>
  </si>
  <si>
    <t>E1633P006</t>
  </si>
  <si>
    <t>Cinderford</t>
  </si>
  <si>
    <t>E1633P007</t>
  </si>
  <si>
    <t>Coleford</t>
  </si>
  <si>
    <t>E1633P008</t>
  </si>
  <si>
    <t>Corse</t>
  </si>
  <si>
    <t>E1633P009</t>
  </si>
  <si>
    <t>Drybrook</t>
  </si>
  <si>
    <t>E1633P010</t>
  </si>
  <si>
    <t>Dymock</t>
  </si>
  <si>
    <t>E1633P011</t>
  </si>
  <si>
    <t>English Bicknor</t>
  </si>
  <si>
    <t>E1633P012</t>
  </si>
  <si>
    <t>Gorsley and Kilcot</t>
  </si>
  <si>
    <t>E1633P013</t>
  </si>
  <si>
    <t>Hartpury</t>
  </si>
  <si>
    <t>E1633P014</t>
  </si>
  <si>
    <t>Hewelsfield and Brockweir</t>
  </si>
  <si>
    <t>E1633P015</t>
  </si>
  <si>
    <t>Huntley</t>
  </si>
  <si>
    <t>E1633P016</t>
  </si>
  <si>
    <t>Kempley</t>
  </si>
  <si>
    <t>E1633P017</t>
  </si>
  <si>
    <t>Littledean</t>
  </si>
  <si>
    <t>E1633P018</t>
  </si>
  <si>
    <t>Longhope</t>
  </si>
  <si>
    <t>E1633P019</t>
  </si>
  <si>
    <t>Lydbrook</t>
  </si>
  <si>
    <t>E1633P020</t>
  </si>
  <si>
    <t>Lydney</t>
  </si>
  <si>
    <t>E1633P021</t>
  </si>
  <si>
    <t>Mitcheldean</t>
  </si>
  <si>
    <t>E1633P022</t>
  </si>
  <si>
    <t>Newent</t>
  </si>
  <si>
    <t>E1633P023</t>
  </si>
  <si>
    <t>Newland</t>
  </si>
  <si>
    <t>E1633P024</t>
  </si>
  <si>
    <t>E1633P025</t>
  </si>
  <si>
    <t>Oxenhall</t>
  </si>
  <si>
    <t>E1633P026</t>
  </si>
  <si>
    <t>Pauntley</t>
  </si>
  <si>
    <t>E1633P027</t>
  </si>
  <si>
    <t>Redmarley D'Abitot</t>
  </si>
  <si>
    <t>E1633P028</t>
  </si>
  <si>
    <t>Ruardean</t>
  </si>
  <si>
    <t>E1633P029</t>
  </si>
  <si>
    <t>Rudford and Highleadon</t>
  </si>
  <si>
    <t>E1633P030</t>
  </si>
  <si>
    <t>Ruspidge and Soudley</t>
  </si>
  <si>
    <t>E1633P031</t>
  </si>
  <si>
    <t>St. Briavels</t>
  </si>
  <si>
    <t>E1633P032</t>
  </si>
  <si>
    <t>Staunton</t>
  </si>
  <si>
    <t>E1633P033</t>
  </si>
  <si>
    <t>Staunton Coleford</t>
  </si>
  <si>
    <t>E1633P034</t>
  </si>
  <si>
    <t>Taynton</t>
  </si>
  <si>
    <t>E1633P035</t>
  </si>
  <si>
    <t>Tibberton</t>
  </si>
  <si>
    <t>E1633P036</t>
  </si>
  <si>
    <t>Tidenham</t>
  </si>
  <si>
    <t>E1633P037</t>
  </si>
  <si>
    <t>Upleadon</t>
  </si>
  <si>
    <t>E1633P038</t>
  </si>
  <si>
    <t>E1633P039</t>
  </si>
  <si>
    <t>Westbury on Severn</t>
  </si>
  <si>
    <t>E1633P040</t>
  </si>
  <si>
    <t>Woolaston</t>
  </si>
  <si>
    <t>E1633P041</t>
  </si>
  <si>
    <t>Quedgeley</t>
  </si>
  <si>
    <t>E1634P001</t>
  </si>
  <si>
    <t>Woodmancote</t>
  </si>
  <si>
    <t>Gretton</t>
  </si>
  <si>
    <t>Staverton</t>
  </si>
  <si>
    <t>Southam</t>
  </si>
  <si>
    <t>Alderley</t>
  </si>
  <si>
    <t>E1635P001</t>
  </si>
  <si>
    <t>Alkington</t>
  </si>
  <si>
    <t>E1635P002</t>
  </si>
  <si>
    <t>Arlingham</t>
  </si>
  <si>
    <t>E1635P003</t>
  </si>
  <si>
    <t>Berkeley</t>
  </si>
  <si>
    <t>E1635P004</t>
  </si>
  <si>
    <t>Bisley with Lypiatt</t>
  </si>
  <si>
    <t>E1635P005</t>
  </si>
  <si>
    <t>Brimscombe and Thrupp</t>
  </si>
  <si>
    <t>E1635P006</t>
  </si>
  <si>
    <t>Brookthorpe with Whaddon</t>
  </si>
  <si>
    <t>E1635P007</t>
  </si>
  <si>
    <t>Cainscross</t>
  </si>
  <si>
    <t>E1635P008</t>
  </si>
  <si>
    <t>Cam</t>
  </si>
  <si>
    <t>E1635P009</t>
  </si>
  <si>
    <t>Chalford</t>
  </si>
  <si>
    <t>E1635P010</t>
  </si>
  <si>
    <t>Coaley</t>
  </si>
  <si>
    <t>E1635P011</t>
  </si>
  <si>
    <t>Cranham</t>
  </si>
  <si>
    <t>E1635P012</t>
  </si>
  <si>
    <t>Dursley</t>
  </si>
  <si>
    <t>E1635P013</t>
  </si>
  <si>
    <t>Eastington</t>
  </si>
  <si>
    <t>E1635P014</t>
  </si>
  <si>
    <t>Elmore</t>
  </si>
  <si>
    <t>E1635P015</t>
  </si>
  <si>
    <t>Frampton on Severn</t>
  </si>
  <si>
    <t>E1635P016</t>
  </si>
  <si>
    <t>Fretherne with Saul</t>
  </si>
  <si>
    <t>E1635P017</t>
  </si>
  <si>
    <t>Frocester</t>
  </si>
  <si>
    <t>E1635P018</t>
  </si>
  <si>
    <t>Great Oldbury</t>
  </si>
  <si>
    <t>E1635P054</t>
  </si>
  <si>
    <t>Ham and Stone</t>
  </si>
  <si>
    <t>E1635P019</t>
  </si>
  <si>
    <t>Hamfallow</t>
  </si>
  <si>
    <t>E1635P020</t>
  </si>
  <si>
    <t>Hardwicke</t>
  </si>
  <si>
    <t>E1635P021</t>
  </si>
  <si>
    <t>Harescombe</t>
  </si>
  <si>
    <t>E1635P022</t>
  </si>
  <si>
    <t>Haresfield</t>
  </si>
  <si>
    <t>E1635P023</t>
  </si>
  <si>
    <t>Hillesley and Tresham</t>
  </si>
  <si>
    <t>E1635P024</t>
  </si>
  <si>
    <t>E1635P025</t>
  </si>
  <si>
    <t>E1635P026</t>
  </si>
  <si>
    <t>Hunts Grove</t>
  </si>
  <si>
    <t>E1635P053</t>
  </si>
  <si>
    <t>King's Stanley</t>
  </si>
  <si>
    <t>E1635P027</t>
  </si>
  <si>
    <t>E1635P028</t>
  </si>
  <si>
    <t>Leonard Stanley</t>
  </si>
  <si>
    <t>E1635P029</t>
  </si>
  <si>
    <t>Longney and Epney</t>
  </si>
  <si>
    <t>E1635P030</t>
  </si>
  <si>
    <t>Minchinhampton</t>
  </si>
  <si>
    <t>E1635P031</t>
  </si>
  <si>
    <t>Miserden</t>
  </si>
  <si>
    <t>E1635P032</t>
  </si>
  <si>
    <t>Moreton Valence</t>
  </si>
  <si>
    <t>E1635P033</t>
  </si>
  <si>
    <t>Nailsworth</t>
  </si>
  <si>
    <t>E1635P034</t>
  </si>
  <si>
    <t>North Nibley</t>
  </si>
  <si>
    <t>E1635P035</t>
  </si>
  <si>
    <t>Nympsfield</t>
  </si>
  <si>
    <t>E1635P036</t>
  </si>
  <si>
    <t>Owlpen</t>
  </si>
  <si>
    <t>E1635P037</t>
  </si>
  <si>
    <t>Painswick</t>
  </si>
  <si>
    <t>E1635P038</t>
  </si>
  <si>
    <t>Pitchcombe</t>
  </si>
  <si>
    <t>E1635P039</t>
  </si>
  <si>
    <t>Randwick</t>
  </si>
  <si>
    <t>E1635P040</t>
  </si>
  <si>
    <t>Rodborough</t>
  </si>
  <si>
    <t>E1635P041</t>
  </si>
  <si>
    <t>Slimbridge</t>
  </si>
  <si>
    <t>E1635P042</t>
  </si>
  <si>
    <t>Standish</t>
  </si>
  <si>
    <t>E1635P043</t>
  </si>
  <si>
    <t>Stinchcombe</t>
  </si>
  <si>
    <t>E1635P044</t>
  </si>
  <si>
    <t>Stonehouse</t>
  </si>
  <si>
    <t>E1635P045</t>
  </si>
  <si>
    <t>E1635P046</t>
  </si>
  <si>
    <t>Uley</t>
  </si>
  <si>
    <t>E1635P047</t>
  </si>
  <si>
    <t>Upton St. Leonards</t>
  </si>
  <si>
    <t>E1635P048</t>
  </si>
  <si>
    <t>Whiteshill and Ruscombe</t>
  </si>
  <si>
    <t>E1635P049</t>
  </si>
  <si>
    <t>Whitminster</t>
  </si>
  <si>
    <t>E1635P050</t>
  </si>
  <si>
    <t>Woodchester</t>
  </si>
  <si>
    <t>E1635P051</t>
  </si>
  <si>
    <t>Wotton under Edge</t>
  </si>
  <si>
    <t>E1635P052</t>
  </si>
  <si>
    <t>E1636P001</t>
  </si>
  <si>
    <t>Ashchurch Rural</t>
  </si>
  <si>
    <t>E1636P002</t>
  </si>
  <si>
    <t>Ashleworth</t>
  </si>
  <si>
    <t>E1636P003</t>
  </si>
  <si>
    <t>Badgeworth</t>
  </si>
  <si>
    <t>E1636P004</t>
  </si>
  <si>
    <t>Bishop's Cleeve</t>
  </si>
  <si>
    <t>E1636P005</t>
  </si>
  <si>
    <t>Boddington</t>
  </si>
  <si>
    <t>E1636P006</t>
  </si>
  <si>
    <t>Brockworth</t>
  </si>
  <si>
    <t>E1636P007</t>
  </si>
  <si>
    <t>E1636P008</t>
  </si>
  <si>
    <t>Chaceley</t>
  </si>
  <si>
    <t>E1636P009</t>
  </si>
  <si>
    <t>Churchdown</t>
  </si>
  <si>
    <t>E1636P010</t>
  </si>
  <si>
    <t>Deerhurst</t>
  </si>
  <si>
    <t>E1636P011</t>
  </si>
  <si>
    <t>Down Hatherley</t>
  </si>
  <si>
    <t>E1636P012</t>
  </si>
  <si>
    <t>Dumbleton</t>
  </si>
  <si>
    <t>E1636P013</t>
  </si>
  <si>
    <t>Elmstone Hardwicke</t>
  </si>
  <si>
    <t>E1636P014</t>
  </si>
  <si>
    <t>Forthampton</t>
  </si>
  <si>
    <t>E1636P015</t>
  </si>
  <si>
    <t>Gotherington</t>
  </si>
  <si>
    <t>E1636P016</t>
  </si>
  <si>
    <t>Great Witcombe</t>
  </si>
  <si>
    <t>E1636P017</t>
  </si>
  <si>
    <t>E1636P018</t>
  </si>
  <si>
    <t>Hasfield</t>
  </si>
  <si>
    <t>E1636P019</t>
  </si>
  <si>
    <t>Hawling</t>
  </si>
  <si>
    <t>E1636P020</t>
  </si>
  <si>
    <t>Highnam</t>
  </si>
  <si>
    <t>E1636P021</t>
  </si>
  <si>
    <t>Hucclecote</t>
  </si>
  <si>
    <t>E1636P022</t>
  </si>
  <si>
    <t>Innsworth</t>
  </si>
  <si>
    <t>E1636P023</t>
  </si>
  <si>
    <t>E1636P024</t>
  </si>
  <si>
    <t>E1636P025</t>
  </si>
  <si>
    <t>Maisemore</t>
  </si>
  <si>
    <t>E1636P026</t>
  </si>
  <si>
    <t>Minsterworth</t>
  </si>
  <si>
    <t>E1636P027</t>
  </si>
  <si>
    <t>Northway</t>
  </si>
  <si>
    <t>E1636P028</t>
  </si>
  <si>
    <t>E1636P029</t>
  </si>
  <si>
    <t>Oxenton</t>
  </si>
  <si>
    <t>E1636P030</t>
  </si>
  <si>
    <t>Prescott</t>
  </si>
  <si>
    <t>E1636P031</t>
  </si>
  <si>
    <t>E1636P032</t>
  </si>
  <si>
    <t>Shurdington</t>
  </si>
  <si>
    <t>E1636P033</t>
  </si>
  <si>
    <t>Snowshill</t>
  </si>
  <si>
    <t>E1636P034</t>
  </si>
  <si>
    <t>E1636P035</t>
  </si>
  <si>
    <t>E1636P036</t>
  </si>
  <si>
    <t>E1636P037</t>
  </si>
  <si>
    <t>E1636P038</t>
  </si>
  <si>
    <t>Stoke Orchard</t>
  </si>
  <si>
    <t>E1636P039</t>
  </si>
  <si>
    <t>Sudeley</t>
  </si>
  <si>
    <t>E1636P040</t>
  </si>
  <si>
    <t>Teddington</t>
  </si>
  <si>
    <t>E1636P041</t>
  </si>
  <si>
    <t>E1636P042</t>
  </si>
  <si>
    <t>Tirley</t>
  </si>
  <si>
    <t>E1636P043</t>
  </si>
  <si>
    <t>E1636P044</t>
  </si>
  <si>
    <t>Twigworth</t>
  </si>
  <si>
    <t>E1636P045</t>
  </si>
  <si>
    <t>Twyning</t>
  </si>
  <si>
    <t>E1636P046</t>
  </si>
  <si>
    <t>Uckington</t>
  </si>
  <si>
    <t>E1636P047</t>
  </si>
  <si>
    <t>Wheatpieces</t>
  </si>
  <si>
    <t>E1636P048</t>
  </si>
  <si>
    <t>Winchcombe</t>
  </si>
  <si>
    <t>E1636P049</t>
  </si>
  <si>
    <t>E1636P050</t>
  </si>
  <si>
    <t>Wormington</t>
  </si>
  <si>
    <t>E1636P051</t>
  </si>
  <si>
    <t>Parish name</t>
  </si>
  <si>
    <t>Precept increas</t>
  </si>
  <si>
    <t>Over £1M</t>
  </si>
  <si>
    <t>Between £500K and £1M</t>
  </si>
  <si>
    <t>Between £250K and £500K</t>
  </si>
  <si>
    <t>Between £100K and £250K</t>
  </si>
  <si>
    <t>Between £50K and £100K</t>
  </si>
  <si>
    <t>Between £25K and £50K</t>
  </si>
  <si>
    <t>Between £10K and £25K</t>
  </si>
  <si>
    <t>Under £10K</t>
  </si>
  <si>
    <t>No Precept</t>
  </si>
  <si>
    <t>Precept Band</t>
  </si>
  <si>
    <t>Band D Increase</t>
  </si>
  <si>
    <t>Count of Parish Name</t>
  </si>
  <si>
    <t>Row Labels</t>
  </si>
  <si>
    <t>Grand Total</t>
  </si>
  <si>
    <t>Average of Band D Increase</t>
  </si>
  <si>
    <t>Average of Precept increas</t>
  </si>
  <si>
    <t>Parish Status</t>
  </si>
  <si>
    <t>ons code</t>
  </si>
  <si>
    <t>Status</t>
  </si>
  <si>
    <t>Parish Meeting</t>
  </si>
  <si>
    <t>Parish Council</t>
  </si>
  <si>
    <t>Town Council</t>
  </si>
  <si>
    <t>Group of Parishes</t>
  </si>
  <si>
    <t>E04004179</t>
  </si>
  <si>
    <t>E04004336</t>
  </si>
  <si>
    <t>E04004388</t>
  </si>
  <si>
    <t>E04004180</t>
  </si>
  <si>
    <t>E04004337</t>
  </si>
  <si>
    <t>E04004294</t>
  </si>
  <si>
    <t>E04013253</t>
  </si>
  <si>
    <t>E04013254</t>
  </si>
  <si>
    <t>E04004183</t>
  </si>
  <si>
    <t>E04004184</t>
  </si>
  <si>
    <t>E04004338</t>
  </si>
  <si>
    <t>E04013261</t>
  </si>
  <si>
    <t>E04004389</t>
  </si>
  <si>
    <t>E04004185</t>
  </si>
  <si>
    <t>E04004186</t>
  </si>
  <si>
    <t>E04004187</t>
  </si>
  <si>
    <t>E04004295</t>
  </si>
  <si>
    <t>E04004296</t>
  </si>
  <si>
    <t>E04013262</t>
  </si>
  <si>
    <t>E04004188</t>
  </si>
  <si>
    <t>E04004189</t>
  </si>
  <si>
    <t>E04004190</t>
  </si>
  <si>
    <t>E04004191</t>
  </si>
  <si>
    <t>E04013301</t>
  </si>
  <si>
    <t>E04004339</t>
  </si>
  <si>
    <t>E04004193</t>
  </si>
  <si>
    <t>E04004194</t>
  </si>
  <si>
    <t>E04013302</t>
  </si>
  <si>
    <t>E04013263</t>
  </si>
  <si>
    <t>Bisley-with-Lypiatt</t>
  </si>
  <si>
    <t>E04012999</t>
  </si>
  <si>
    <t>E04004297</t>
  </si>
  <si>
    <t>E04004195</t>
  </si>
  <si>
    <t>E04004196</t>
  </si>
  <si>
    <t>E04004392</t>
  </si>
  <si>
    <t>Bourton-on-the-Hill</t>
  </si>
  <si>
    <t>E04004197</t>
  </si>
  <si>
    <t>Bourton-on-the-Water</t>
  </si>
  <si>
    <t>E04004198</t>
  </si>
  <si>
    <t>E04004199</t>
  </si>
  <si>
    <t>E04013000</t>
  </si>
  <si>
    <t>E04013329</t>
  </si>
  <si>
    <t>E04004201</t>
  </si>
  <si>
    <t>E04004393</t>
  </si>
  <si>
    <t>E04004298</t>
  </si>
  <si>
    <t>Brookthorpe-with-Whaddon</t>
  </si>
  <si>
    <t>E04004341</t>
  </si>
  <si>
    <t>E04004394</t>
  </si>
  <si>
    <t>E04013025</t>
  </si>
  <si>
    <t>E04004343</t>
  </si>
  <si>
    <t>E04004395</t>
  </si>
  <si>
    <t>E04013001</t>
  </si>
  <si>
    <t>E04012753</t>
  </si>
  <si>
    <t>E04004202</t>
  </si>
  <si>
    <t>E04004203</t>
  </si>
  <si>
    <t>E04004204</t>
  </si>
  <si>
    <t>E04004299</t>
  </si>
  <si>
    <t>E04013264</t>
  </si>
  <si>
    <t>E04004300</t>
  </si>
  <si>
    <t>E04013303</t>
  </si>
  <si>
    <t>E04004206</t>
  </si>
  <si>
    <t>E04004345</t>
  </si>
  <si>
    <t>E04012376</t>
  </si>
  <si>
    <t>E04013304</t>
  </si>
  <si>
    <t>E04004209</t>
  </si>
  <si>
    <t>E04004301</t>
  </si>
  <si>
    <t>E04012378</t>
  </si>
  <si>
    <t>E04004211</t>
  </si>
  <si>
    <t>E04004212</t>
  </si>
  <si>
    <t>E04004213</t>
  </si>
  <si>
    <t>E04004214</t>
  </si>
  <si>
    <t>E04004302</t>
  </si>
  <si>
    <t>E04013305</t>
  </si>
  <si>
    <t>E04013002</t>
  </si>
  <si>
    <t>E04004216</t>
  </si>
  <si>
    <t>E04004217</t>
  </si>
  <si>
    <t>E04004397</t>
  </si>
  <si>
    <t>E04004218</t>
  </si>
  <si>
    <t>E04004219</t>
  </si>
  <si>
    <t>E04004220</t>
  </si>
  <si>
    <t>E04004221</t>
  </si>
  <si>
    <t>E04004398</t>
  </si>
  <si>
    <t>E04013255</t>
  </si>
  <si>
    <t>E04004303</t>
  </si>
  <si>
    <t>E04013313</t>
  </si>
  <si>
    <t>E04004347</t>
  </si>
  <si>
    <t>E04004304</t>
  </si>
  <si>
    <t>E04013414</t>
  </si>
  <si>
    <t>E04004225</t>
  </si>
  <si>
    <t>E04004226</t>
  </si>
  <si>
    <t>E04004227</t>
  </si>
  <si>
    <t>E04012380</t>
  </si>
  <si>
    <t>E04004349</t>
  </si>
  <si>
    <t>E04004400</t>
  </si>
  <si>
    <t>E04004305</t>
  </si>
  <si>
    <t>E04004229</t>
  </si>
  <si>
    <t>E04012381</t>
  </si>
  <si>
    <t>E04004231</t>
  </si>
  <si>
    <t>E04004401</t>
  </si>
  <si>
    <t>E04004350</t>
  </si>
  <si>
    <t>E04004351</t>
  </si>
  <si>
    <t>E04004352</t>
  </si>
  <si>
    <t>E04004334</t>
  </si>
  <si>
    <t>E04004402</t>
  </si>
  <si>
    <t>E04013415</t>
  </si>
  <si>
    <t>E04004232</t>
  </si>
  <si>
    <t>E04004403</t>
  </si>
  <si>
    <t>E04004434</t>
  </si>
  <si>
    <t>E04004233</t>
  </si>
  <si>
    <t>E04004353</t>
  </si>
  <si>
    <t>E04004354</t>
  </si>
  <si>
    <t>E04004234</t>
  </si>
  <si>
    <t>E04013004</t>
  </si>
  <si>
    <t>E04004356</t>
  </si>
  <si>
    <t>E04013005</t>
  </si>
  <si>
    <t>E04004306</t>
  </si>
  <si>
    <t>E04004404</t>
  </si>
  <si>
    <t>E04004235</t>
  </si>
  <si>
    <t>E04004405</t>
  </si>
  <si>
    <t>E04004236</t>
  </si>
  <si>
    <t>E04004307</t>
  </si>
  <si>
    <t>E04013265</t>
  </si>
  <si>
    <t>E04004358</t>
  </si>
  <si>
    <t>E04004359</t>
  </si>
  <si>
    <t>E04004360</t>
  </si>
  <si>
    <t>E04004407</t>
  </si>
  <si>
    <t>E04004308</t>
  </si>
  <si>
    <t>E04013006</t>
  </si>
  <si>
    <t>E04004237</t>
  </si>
  <si>
    <t>E04013266</t>
  </si>
  <si>
    <t>E04004293</t>
  </si>
  <si>
    <t>Kemble and Ewen</t>
  </si>
  <si>
    <t>E04004238</t>
  </si>
  <si>
    <t>E04004309</t>
  </si>
  <si>
    <t>E04012382</t>
  </si>
  <si>
    <t>E04004361</t>
  </si>
  <si>
    <t>E04004240</t>
  </si>
  <si>
    <t>E04013026</t>
  </si>
  <si>
    <t>E04004241</t>
  </si>
  <si>
    <t>E04012754</t>
  </si>
  <si>
    <t>E04004409</t>
  </si>
  <si>
    <t>E04004363</t>
  </si>
  <si>
    <t>E04004242</t>
  </si>
  <si>
    <t>E04004310</t>
  </si>
  <si>
    <t>E04004244</t>
  </si>
  <si>
    <t>E04004243</t>
  </si>
  <si>
    <t>E04013267</t>
  </si>
  <si>
    <t>E04004311</t>
  </si>
  <si>
    <t>E04004364</t>
  </si>
  <si>
    <t>E04004245</t>
  </si>
  <si>
    <t>E04004312</t>
  </si>
  <si>
    <t>E04004313</t>
  </si>
  <si>
    <t>E04013268</t>
  </si>
  <si>
    <t>E04004247</t>
  </si>
  <si>
    <t>Maiseyhampton</t>
  </si>
  <si>
    <t>E04004246</t>
  </si>
  <si>
    <t>E04004248</t>
  </si>
  <si>
    <t>E04013007</t>
  </si>
  <si>
    <t>E04004412</t>
  </si>
  <si>
    <t>E04004366</t>
  </si>
  <si>
    <t>E04004314</t>
  </si>
  <si>
    <t>E04004367</t>
  </si>
  <si>
    <t>Moreton-in-Marsh</t>
  </si>
  <si>
    <t>E04004249</t>
  </si>
  <si>
    <t>E04013008</t>
  </si>
  <si>
    <t>E04004250</t>
  </si>
  <si>
    <t>E04004315</t>
  </si>
  <si>
    <t>E04004316</t>
  </si>
  <si>
    <t>E04004317</t>
  </si>
  <si>
    <t>E04004251</t>
  </si>
  <si>
    <t>E04004369</t>
  </si>
  <si>
    <t>E04004252</t>
  </si>
  <si>
    <t>E04004436</t>
  </si>
  <si>
    <t>E04004413</t>
  </si>
  <si>
    <t>E04004253</t>
  </si>
  <si>
    <t>E04004370</t>
  </si>
  <si>
    <t>E04004254</t>
  </si>
  <si>
    <t>E04004371</t>
  </si>
  <si>
    <t>E04004414</t>
  </si>
  <si>
    <t>E04004318</t>
  </si>
  <si>
    <t>E04004255</t>
  </si>
  <si>
    <t>E04004372</t>
  </si>
  <si>
    <t>E04004319</t>
  </si>
  <si>
    <t>E04004373</t>
  </si>
  <si>
    <t>E04012383</t>
  </si>
  <si>
    <t>E04004257</t>
  </si>
  <si>
    <t>E04004415</t>
  </si>
  <si>
    <t>E04012755</t>
  </si>
  <si>
    <t>E04012384</t>
  </si>
  <si>
    <t>E04004335</t>
  </si>
  <si>
    <t>E04004259</t>
  </si>
  <si>
    <t>Randwick and Westrip</t>
  </si>
  <si>
    <t>E04004374</t>
  </si>
  <si>
    <t>E04004320</t>
  </si>
  <si>
    <t>E04004260</t>
  </si>
  <si>
    <t>E04013009</t>
  </si>
  <si>
    <t>E04004321</t>
  </si>
  <si>
    <t>E04004322</t>
  </si>
  <si>
    <t>E04004323</t>
  </si>
  <si>
    <t>E04004262</t>
  </si>
  <si>
    <t>E04004416</t>
  </si>
  <si>
    <t>E04004263</t>
  </si>
  <si>
    <t>E04004264</t>
  </si>
  <si>
    <t>E04004265</t>
  </si>
  <si>
    <t>E04004266</t>
  </si>
  <si>
    <t>E04004267</t>
  </si>
  <si>
    <t>E04004268</t>
  </si>
  <si>
    <t>E04004417</t>
  </si>
  <si>
    <t>E04012386</t>
  </si>
  <si>
    <t>E04004376</t>
  </si>
  <si>
    <t>E04004418</t>
  </si>
  <si>
    <t>E04012387</t>
  </si>
  <si>
    <t>E04004271</t>
  </si>
  <si>
    <t>E04013269</t>
  </si>
  <si>
    <t>E04004272</t>
  </si>
  <si>
    <t>E04004324</t>
  </si>
  <si>
    <t>E04013416</t>
  </si>
  <si>
    <t>E04004420</t>
  </si>
  <si>
    <t>E04013270</t>
  </si>
  <si>
    <t>E04004326</t>
  </si>
  <si>
    <t>E04004325</t>
  </si>
  <si>
    <t>E04004422</t>
  </si>
  <si>
    <t>E04004378</t>
  </si>
  <si>
    <t>E04004423</t>
  </si>
  <si>
    <t>E04013417</t>
  </si>
  <si>
    <t>Stow-on-the-Wold</t>
  </si>
  <si>
    <t>E04004273</t>
  </si>
  <si>
    <t>E04013012</t>
  </si>
  <si>
    <t>E04004424</t>
  </si>
  <si>
    <t>E04004274</t>
  </si>
  <si>
    <t>E04004176</t>
  </si>
  <si>
    <t>E04004275</t>
  </si>
  <si>
    <t>E04004327</t>
  </si>
  <si>
    <t>E04004425</t>
  </si>
  <si>
    <t>E04004276</t>
  </si>
  <si>
    <t>E04012388</t>
  </si>
  <si>
    <t>E04012389</t>
  </si>
  <si>
    <t>E04004426</t>
  </si>
  <si>
    <t>E04004328</t>
  </si>
  <si>
    <t>E04004329</t>
  </si>
  <si>
    <t>E04004427</t>
  </si>
  <si>
    <t>E04013271</t>
  </si>
  <si>
    <t>E04004279</t>
  </si>
  <si>
    <t>E04004280</t>
  </si>
  <si>
    <t>E04004429</t>
  </si>
  <si>
    <t>E04004430</t>
  </si>
  <si>
    <t>E04004431</t>
  </si>
  <si>
    <t>E04004382</t>
  </si>
  <si>
    <t>E04012756</t>
  </si>
  <si>
    <t>E04004330</t>
  </si>
  <si>
    <t>E04004281</t>
  </si>
  <si>
    <t>E04013013</t>
  </si>
  <si>
    <t>E04004332</t>
  </si>
  <si>
    <t>Westbury-on-Severn</t>
  </si>
  <si>
    <t>E04004331</t>
  </si>
  <si>
    <t>E04004282</t>
  </si>
  <si>
    <t>E04004284</t>
  </si>
  <si>
    <t>E04004283</t>
  </si>
  <si>
    <t>E04013272</t>
  </si>
  <si>
    <t>E04004385</t>
  </si>
  <si>
    <t>E04004285</t>
  </si>
  <si>
    <t>E04004287</t>
  </si>
  <si>
    <t>E04004432</t>
  </si>
  <si>
    <t>E04004288</t>
  </si>
  <si>
    <t>E04004289</t>
  </si>
  <si>
    <t>E04004290</t>
  </si>
  <si>
    <t>E04013306</t>
  </si>
  <si>
    <t>E04004386</t>
  </si>
  <si>
    <t>E04004433</t>
  </si>
  <si>
    <t>E04004333</t>
  </si>
  <si>
    <t>E04013314</t>
  </si>
  <si>
    <t>Wotton-under-Edge</t>
  </si>
  <si>
    <t>E04013028</t>
  </si>
  <si>
    <t>Wick Rissington</t>
  </si>
  <si>
    <t>E04004286</t>
  </si>
  <si>
    <t>E04004292</t>
  </si>
  <si>
    <t>E04004384</t>
  </si>
  <si>
    <t>E04012385</t>
  </si>
  <si>
    <t>Check</t>
  </si>
  <si>
    <t>Column Labels</t>
  </si>
  <si>
    <t>New Parish</t>
  </si>
  <si>
    <t>Precept per resident</t>
  </si>
  <si>
    <t>Pop by Name</t>
  </si>
  <si>
    <t>Pop by code amended</t>
  </si>
  <si>
    <t>Average of Precept per resident</t>
  </si>
  <si>
    <t>Over 20,000</t>
  </si>
  <si>
    <t>Between 10K and 20K</t>
  </si>
  <si>
    <t>Between 6K and 10K</t>
  </si>
  <si>
    <t>Between 3K and £6K</t>
  </si>
  <si>
    <t>Between 1500 and 3000</t>
  </si>
  <si>
    <t>Between 1000 and 1500</t>
  </si>
  <si>
    <t>Between 500 and 1000</t>
  </si>
  <si>
    <t>Between 250 and 500</t>
  </si>
  <si>
    <t>Between 100 and 250</t>
  </si>
  <si>
    <t>Under 100</t>
  </si>
  <si>
    <t>Population band</t>
  </si>
  <si>
    <t>Average of Precept increase</t>
  </si>
  <si>
    <t>Ave Band D  Increase</t>
  </si>
  <si>
    <t>Precept Increase by Precept Band</t>
  </si>
  <si>
    <t>Ave All Parishes and Towns</t>
  </si>
  <si>
    <t>Number of Parishes/Towns</t>
  </si>
  <si>
    <t>Total</t>
  </si>
  <si>
    <t xml:space="preserve">Precept Band by type of Parish or Town </t>
  </si>
  <si>
    <t>Average of Precept per resident by Precept Band</t>
  </si>
  <si>
    <t xml:space="preserve">Average </t>
  </si>
  <si>
    <t>Parish name2</t>
  </si>
  <si>
    <t>Details for Count of Parish Name - Population band: Between 1500 and 3000</t>
  </si>
  <si>
    <t>Population Size Average Precept</t>
  </si>
  <si>
    <t>Number of Local Bodies</t>
  </si>
  <si>
    <t>Note: 2 Parishes excluded due to boundary changes also Includes parishes with no precept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</si>
</sst>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6" formatCode="&quot; &quot;* #,##0.00&quot; &quot;;&quot;-&quot;* #,##0.00&quot; &quot;;&quot; &quot;* &quot;-&quot;#&quot; &quot;;&quot; &quot;@&quot; &quot;"/>
    <numFmt numFmtId="167" formatCode="&quot; &quot;* #,##0.00&quot; &quot;;&quot; &quot;* &quot;(&quot;#,##0.00&quot;)&quot;;&quot; &quot;* &quot;-&quot;#&quot; &quot;;&quot; &quot;@&quot; &quot;"/>
    <numFmt numFmtId="168" formatCode="&quot; &quot;#,##0.00&quot; &quot;;&quot;-&quot;#,##0.00&quot; &quot;;&quot; -&quot;#&quot; &quot;;&quot; &quot;@&quot; &quot;"/>
    <numFmt numFmtId="169" formatCode="&quot; &quot;#,##0.00&quot; &quot;;&quot; (&quot;#,##0.00&quot;)&quot;;&quot; -&quot;#&quot; &quot;;&quot; &quot;@&quot; &quot;"/>
    <numFmt numFmtId="170" formatCode="0.0%"/>
    <numFmt numFmtId="171" formatCode="&quot;£&quot;#,##0.00"/>
  </numFmts>
  <fonts count="46" x14ac:knownFonts="1">
    <font>
      <sz val="10"/>
      <color rgb="FF000000"/>
      <name val="Arial"/>
      <family val="2"/>
    </font>
    <font>
      <sz val="10"/>
      <color rgb="FF000000"/>
      <name val="Arial"/>
      <family val="2"/>
    </font>
    <font>
      <sz val="11"/>
      <color rgb="FF000000"/>
      <name val="Calibri"/>
      <family val="2"/>
    </font>
    <font>
      <sz val="12"/>
      <color rgb="FF000000"/>
      <name val="Arial"/>
      <family val="2"/>
    </font>
    <font>
      <sz val="11"/>
      <color rgb="FFFFFFFF"/>
      <name val="Calibri"/>
      <family val="2"/>
    </font>
    <font>
      <sz val="12"/>
      <color rgb="FFFFFFFF"/>
      <name val="Arial"/>
      <family val="2"/>
    </font>
    <font>
      <sz val="11"/>
      <color rgb="FF800080"/>
      <name val="Calibri"/>
      <family val="2"/>
    </font>
    <font>
      <sz val="12"/>
      <color rgb="FF9C0006"/>
      <name val="Arial"/>
      <family val="2"/>
    </font>
    <font>
      <b/>
      <sz val="11"/>
      <color rgb="FFFF0000"/>
      <name val="Calibri"/>
      <family val="2"/>
    </font>
    <font>
      <b/>
      <sz val="12"/>
      <color rgb="FFFA7D00"/>
      <name val="Arial"/>
      <family val="2"/>
    </font>
    <font>
      <b/>
      <sz val="10"/>
      <color rgb="FF000000"/>
      <name val="Arial"/>
      <family val="2"/>
    </font>
    <font>
      <b/>
      <sz val="11"/>
      <color rgb="FFFFFFFF"/>
      <name val="Calibri"/>
      <family val="2"/>
    </font>
    <font>
      <b/>
      <sz val="12"/>
      <color rgb="FFFFFFFF"/>
      <name val="Arial"/>
      <family val="2"/>
    </font>
    <font>
      <i/>
      <sz val="11"/>
      <color rgb="FF808080"/>
      <name val="Calibri"/>
      <family val="2"/>
    </font>
    <font>
      <i/>
      <sz val="12"/>
      <color rgb="FF7F7F7F"/>
      <name val="Arial"/>
      <family val="2"/>
    </font>
    <font>
      <sz val="11"/>
      <color rgb="FF008000"/>
      <name val="Calibri"/>
      <family val="2"/>
    </font>
    <font>
      <sz val="12"/>
      <color rgb="FF006100"/>
      <name val="Arial"/>
      <family val="2"/>
    </font>
    <font>
      <b/>
      <sz val="15"/>
      <color rgb="FF333399"/>
      <name val="Calibri"/>
      <family val="2"/>
    </font>
    <font>
      <b/>
      <sz val="15"/>
      <color rgb="FF1F497D"/>
      <name val="Arial"/>
      <family val="2"/>
    </font>
    <font>
      <b/>
      <sz val="13"/>
      <color rgb="FF333399"/>
      <name val="Calibri"/>
      <family val="2"/>
    </font>
    <font>
      <b/>
      <sz val="13"/>
      <color rgb="FF1F497D"/>
      <name val="Arial"/>
      <family val="2"/>
    </font>
    <font>
      <b/>
      <sz val="11"/>
      <color rgb="FF333399"/>
      <name val="Calibri"/>
      <family val="2"/>
    </font>
    <font>
      <b/>
      <sz val="11"/>
      <color rgb="FF1F497D"/>
      <name val="Arial"/>
      <family val="2"/>
    </font>
    <font>
      <u/>
      <sz val="9"/>
      <color rgb="FF0000FF"/>
      <name val="Arial"/>
      <family val="2"/>
    </font>
    <font>
      <u/>
      <sz val="12"/>
      <color rgb="FF0000FF"/>
      <name val="Arial"/>
      <family val="2"/>
    </font>
    <font>
      <u/>
      <sz val="10"/>
      <color rgb="FF0000FF"/>
      <name val="Arial"/>
      <family val="2"/>
    </font>
    <font>
      <sz val="11"/>
      <color rgb="FF333399"/>
      <name val="Calibri"/>
      <family val="2"/>
    </font>
    <font>
      <sz val="12"/>
      <color rgb="FF3F3F76"/>
      <name val="Arial"/>
      <family val="2"/>
    </font>
    <font>
      <sz val="11"/>
      <color rgb="FFFF0000"/>
      <name val="Calibri"/>
      <family val="2"/>
    </font>
    <font>
      <sz val="12"/>
      <color rgb="FFFA7D00"/>
      <name val="Arial"/>
      <family val="2"/>
    </font>
    <font>
      <sz val="11"/>
      <color rgb="FF808000"/>
      <name val="Calibri"/>
      <family val="2"/>
    </font>
    <font>
      <sz val="12"/>
      <color rgb="FF9C6500"/>
      <name val="Arial"/>
      <family val="2"/>
    </font>
    <font>
      <b/>
      <sz val="11"/>
      <color rgb="FF424242"/>
      <name val="Calibri"/>
      <family val="2"/>
    </font>
    <font>
      <b/>
      <sz val="12"/>
      <color rgb="FF3F3F3F"/>
      <name val="Arial"/>
      <family val="2"/>
    </font>
    <font>
      <b/>
      <sz val="18"/>
      <color rgb="FF333399"/>
      <name val="Cambria"/>
      <family val="1"/>
    </font>
    <font>
      <b/>
      <sz val="18"/>
      <color rgb="FF1F497D"/>
      <name val="Cambria"/>
      <family val="1"/>
    </font>
    <font>
      <b/>
      <sz val="11"/>
      <color rgb="FF000000"/>
      <name val="Calibri"/>
      <family val="2"/>
    </font>
    <font>
      <b/>
      <sz val="12"/>
      <color rgb="FF000000"/>
      <name val="Arial"/>
      <family val="2"/>
    </font>
    <font>
      <sz val="12"/>
      <color rgb="FFFF0000"/>
      <name val="Arial"/>
      <family val="2"/>
    </font>
    <font>
      <b/>
      <sz val="14"/>
      <color rgb="FF000000"/>
      <name val="Arial"/>
      <family val="2"/>
    </font>
    <font>
      <sz val="14"/>
      <color rgb="FF000000"/>
      <name val="Arial"/>
      <family val="2"/>
    </font>
    <font>
      <sz val="11"/>
      <color theme="1"/>
      <name val="Arial"/>
      <family val="2"/>
    </font>
    <font>
      <sz val="10"/>
      <name val="arial"/>
    </font>
    <font>
      <sz val="9"/>
      <color indexed="81"/>
      <name val="Tahoma"/>
      <charset val="1"/>
    </font>
    <font>
      <b/>
      <sz val="9"/>
      <color indexed="81"/>
      <name val="Tahoma"/>
      <charset val="1"/>
    </font>
    <font>
      <sz val="8"/>
      <name val="Arial"/>
      <family val="2"/>
    </font>
  </fonts>
  <fills count="50">
    <fill>
      <patternFill patternType="none"/>
    </fill>
    <fill>
      <patternFill patternType="gray125"/>
    </fill>
    <fill>
      <patternFill patternType="solid">
        <fgColor rgb="FFA6CAF0"/>
        <bgColor rgb="FFA6CAF0"/>
      </patternFill>
    </fill>
    <fill>
      <patternFill patternType="solid">
        <fgColor rgb="FFDCE6F1"/>
        <bgColor rgb="FFDCE6F1"/>
      </patternFill>
    </fill>
    <fill>
      <patternFill patternType="solid">
        <fgColor rgb="FFFF8080"/>
        <bgColor rgb="FFFF8080"/>
      </patternFill>
    </fill>
    <fill>
      <patternFill patternType="solid">
        <fgColor rgb="FFF2DCDB"/>
        <bgColor rgb="FFF2DCDB"/>
      </patternFill>
    </fill>
    <fill>
      <patternFill patternType="solid">
        <fgColor rgb="FFFFFFC0"/>
        <bgColor rgb="FFFFFFC0"/>
      </patternFill>
    </fill>
    <fill>
      <patternFill patternType="solid">
        <fgColor rgb="FFEBF1DE"/>
        <bgColor rgb="FFEBF1DE"/>
      </patternFill>
    </fill>
    <fill>
      <patternFill patternType="solid">
        <fgColor rgb="FFE3E3E3"/>
        <bgColor rgb="FFE3E3E3"/>
      </patternFill>
    </fill>
    <fill>
      <patternFill patternType="solid">
        <fgColor rgb="FFE4DFEC"/>
        <bgColor rgb="FFE4DFEC"/>
      </patternFill>
    </fill>
    <fill>
      <patternFill patternType="solid">
        <fgColor rgb="FFA0E0E0"/>
        <bgColor rgb="FFA0E0E0"/>
      </patternFill>
    </fill>
    <fill>
      <patternFill patternType="solid">
        <fgColor rgb="FFDAEEF3"/>
        <bgColor rgb="FFDAEEF3"/>
      </patternFill>
    </fill>
    <fill>
      <patternFill patternType="solid">
        <fgColor rgb="FFFDE9D9"/>
        <bgColor rgb="FFFDE9D9"/>
      </patternFill>
    </fill>
    <fill>
      <patternFill patternType="solid">
        <fgColor rgb="FFB8CCE4"/>
        <bgColor rgb="FFB8CCE4"/>
      </patternFill>
    </fill>
    <fill>
      <patternFill patternType="solid">
        <fgColor rgb="FFE6B8B7"/>
        <bgColor rgb="FFE6B8B7"/>
      </patternFill>
    </fill>
    <fill>
      <patternFill patternType="solid">
        <fgColor rgb="FFFFFF99"/>
        <bgColor rgb="FFFFFF99"/>
      </patternFill>
    </fill>
    <fill>
      <patternFill patternType="solid">
        <fgColor rgb="FFD8E4BC"/>
        <bgColor rgb="FFD8E4BC"/>
      </patternFill>
    </fill>
    <fill>
      <patternFill patternType="solid">
        <fgColor rgb="FFCC9CCC"/>
        <bgColor rgb="FFCC9CCC"/>
      </patternFill>
    </fill>
    <fill>
      <patternFill patternType="solid">
        <fgColor rgb="FFCCC0DA"/>
        <bgColor rgb="FFCCC0DA"/>
      </patternFill>
    </fill>
    <fill>
      <patternFill patternType="solid">
        <fgColor rgb="FFB7DEE8"/>
        <bgColor rgb="FFB7DEE8"/>
      </patternFill>
    </fill>
    <fill>
      <patternFill patternType="solid">
        <fgColor rgb="FFFCD5B4"/>
        <bgColor rgb="FFFCD5B4"/>
      </patternFill>
    </fill>
    <fill>
      <patternFill patternType="solid">
        <fgColor rgb="FF95B3D7"/>
        <bgColor rgb="FF95B3D7"/>
      </patternFill>
    </fill>
    <fill>
      <patternFill patternType="solid">
        <fgColor rgb="FF996666"/>
        <bgColor rgb="FF996666"/>
      </patternFill>
    </fill>
    <fill>
      <patternFill patternType="solid">
        <fgColor rgb="FFDA9694"/>
        <bgColor rgb="FFDA9694"/>
      </patternFill>
    </fill>
    <fill>
      <patternFill patternType="solid">
        <fgColor rgb="FF999933"/>
        <bgColor rgb="FF999933"/>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rgb="FF3333CC"/>
        <bgColor rgb="FF3333CC"/>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666699"/>
        <bgColor rgb="FF666699"/>
      </patternFill>
    </fill>
    <fill>
      <patternFill patternType="solid">
        <fgColor rgb="FF8064A2"/>
        <bgColor rgb="FF8064A2"/>
      </patternFill>
    </fill>
    <fill>
      <patternFill patternType="solid">
        <fgColor rgb="FF33CCCC"/>
        <bgColor rgb="FF33CCCC"/>
      </patternFill>
    </fill>
    <fill>
      <patternFill patternType="solid">
        <fgColor rgb="FF4BACC6"/>
        <bgColor rgb="FF4BACC6"/>
      </patternFill>
    </fill>
    <fill>
      <patternFill patternType="solid">
        <fgColor rgb="FFFF0000"/>
        <bgColor rgb="FFFF0000"/>
      </patternFill>
    </fill>
    <fill>
      <patternFill patternType="solid">
        <fgColor rgb="FFF79646"/>
        <bgColor rgb="FFF79646"/>
      </patternFill>
    </fill>
    <fill>
      <patternFill patternType="solid">
        <fgColor rgb="FFCC99FF"/>
        <bgColor rgb="FFCC99FF"/>
      </patternFill>
    </fill>
    <fill>
      <patternFill patternType="solid">
        <fgColor rgb="FFFFC7CE"/>
        <bgColor rgb="FFFFC7CE"/>
      </patternFill>
    </fill>
    <fill>
      <patternFill patternType="solid">
        <fgColor rgb="FFFFFFFF"/>
        <bgColor rgb="FFFFFFFF"/>
      </patternFill>
    </fill>
    <fill>
      <patternFill patternType="solid">
        <fgColor rgb="FFF2F2F2"/>
        <bgColor rgb="FFF2F2F2"/>
      </patternFill>
    </fill>
    <fill>
      <patternFill patternType="solid">
        <fgColor rgb="FFFFFF00"/>
        <bgColor rgb="FFFFFF00"/>
      </patternFill>
    </fill>
    <fill>
      <patternFill patternType="solid">
        <fgColor rgb="FF969696"/>
        <bgColor rgb="FF969696"/>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s>
  <borders count="5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double">
        <color rgb="FF424242"/>
      </left>
      <right style="double">
        <color rgb="FF424242"/>
      </right>
      <top style="double">
        <color rgb="FF424242"/>
      </top>
      <bottom style="double">
        <color rgb="FF424242"/>
      </bottom>
      <diagonal/>
    </border>
    <border>
      <left/>
      <right/>
      <top/>
      <bottom style="thick">
        <color rgb="FF3333CC"/>
      </bottom>
      <diagonal/>
    </border>
    <border>
      <left/>
      <right/>
      <top/>
      <bottom style="thick">
        <color rgb="FF4F81BD"/>
      </bottom>
      <diagonal/>
    </border>
    <border>
      <left/>
      <right/>
      <top/>
      <bottom style="thick">
        <color rgb="FFA0E0E0"/>
      </bottom>
      <diagonal/>
    </border>
    <border>
      <left/>
      <right/>
      <top/>
      <bottom style="thick">
        <color rgb="FFA7BFDE"/>
      </bottom>
      <diagonal/>
    </border>
    <border>
      <left/>
      <right/>
      <top/>
      <bottom style="medium">
        <color rgb="FFA0E0E0"/>
      </bottom>
      <diagonal/>
    </border>
    <border>
      <left/>
      <right/>
      <top/>
      <bottom style="medium">
        <color rgb="FF95B3D7"/>
      </bottom>
      <diagonal/>
    </border>
    <border>
      <left/>
      <right/>
      <top/>
      <bottom style="double">
        <color rgb="FFFF0000"/>
      </bottom>
      <diagonal/>
    </border>
    <border>
      <left style="thin">
        <color rgb="FFC0C0C0"/>
      </left>
      <right style="thin">
        <color rgb="FFC0C0C0"/>
      </right>
      <top style="thin">
        <color rgb="FFC0C0C0"/>
      </top>
      <bottom style="thin">
        <color rgb="FFC0C0C0"/>
      </bottom>
      <diagonal/>
    </border>
    <border>
      <left style="thin">
        <color rgb="FF424242"/>
      </left>
      <right style="thin">
        <color rgb="FF424242"/>
      </right>
      <top style="thin">
        <color rgb="FF424242"/>
      </top>
      <bottom style="thin">
        <color rgb="FF424242"/>
      </bottom>
      <diagonal/>
    </border>
    <border>
      <left/>
      <right/>
      <top style="thin">
        <color rgb="FF3333CC"/>
      </top>
      <bottom style="double">
        <color rgb="FF3333CC"/>
      </bottom>
      <diagonal/>
    </border>
    <border>
      <left/>
      <right/>
      <top style="thin">
        <color rgb="FF4F81BD"/>
      </top>
      <bottom style="double">
        <color rgb="FF4F81BD"/>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rgb="FFABABAB"/>
      </top>
      <bottom style="thin">
        <color rgb="FFABABAB"/>
      </bottom>
      <diagonal/>
    </border>
    <border>
      <left style="thin">
        <color rgb="FFABABAB"/>
      </left>
      <right style="thin">
        <color rgb="FFABABAB"/>
      </right>
      <top style="thin">
        <color indexed="65"/>
      </top>
      <bottom/>
      <diagonal/>
    </border>
    <border>
      <left style="thin">
        <color rgb="FFABABAB"/>
      </left>
      <right/>
      <top style="thin">
        <color rgb="FFABABAB"/>
      </top>
      <bottom style="thin">
        <color rgb="FFABABAB"/>
      </bottom>
      <diagonal/>
    </border>
    <border>
      <left/>
      <right style="thin">
        <color rgb="FFABABAB"/>
      </right>
      <top style="thin">
        <color rgb="FFABABAB"/>
      </top>
      <bottom/>
      <diagonal/>
    </border>
    <border>
      <left/>
      <right style="thin">
        <color rgb="FFABABAB"/>
      </right>
      <top style="thin">
        <color indexed="65"/>
      </top>
      <bottom/>
      <diagonal/>
    </border>
    <border>
      <left/>
      <right style="thin">
        <color rgb="FFABABAB"/>
      </right>
      <top style="thin">
        <color rgb="FFABABAB"/>
      </top>
      <bottom style="thin">
        <color rgb="FFABABAB"/>
      </bottom>
      <diagonal/>
    </border>
    <border>
      <left/>
      <right/>
      <top style="thin">
        <color rgb="FFABABAB"/>
      </top>
      <bottom/>
      <diagonal/>
    </border>
    <border>
      <left/>
      <right/>
      <top style="thin">
        <color indexed="65"/>
      </top>
      <bottom/>
      <diagonal/>
    </border>
    <border>
      <left/>
      <right/>
      <top style="thin">
        <color rgb="FFABABAB"/>
      </top>
      <bottom style="thin">
        <color rgb="FFABABAB"/>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459">
    <xf numFmtId="0" fontId="0" fillId="0" borderId="0"/>
    <xf numFmtId="166" fontId="1" fillId="0" borderId="0" applyFont="0" applyFill="0" applyBorder="0" applyAlignment="0" applyProtection="0"/>
    <xf numFmtId="0" fontId="34" fillId="0" borderId="0" applyNumberFormat="0" applyFill="0" applyBorder="0" applyAlignment="0" applyProtection="0"/>
    <xf numFmtId="0" fontId="17" fillId="0" borderId="9" applyNumberFormat="0" applyFill="0" applyAlignment="0" applyProtection="0"/>
    <xf numFmtId="0" fontId="19" fillId="0" borderId="11"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15" fillId="10" borderId="0" applyNumberFormat="0" applyBorder="0" applyAlignment="0" applyProtection="0"/>
    <xf numFmtId="0" fontId="6" fillId="39" borderId="0" applyNumberFormat="0" applyBorder="0" applyAlignment="0" applyProtection="0"/>
    <xf numFmtId="0" fontId="30" fillId="15" borderId="0" applyNumberFormat="0" applyBorder="0" applyAlignment="0" applyProtection="0"/>
    <xf numFmtId="0" fontId="26" fillId="15" borderId="6" applyNumberFormat="0" applyAlignment="0" applyProtection="0"/>
    <xf numFmtId="0" fontId="32" fillId="41" borderId="17" applyNumberFormat="0" applyAlignment="0" applyProtection="0"/>
    <xf numFmtId="0" fontId="8" fillId="41" borderId="6" applyNumberFormat="0" applyAlignment="0" applyProtection="0"/>
    <xf numFmtId="0" fontId="28" fillId="0" borderId="15" applyNumberFormat="0" applyFill="0" applyAlignment="0" applyProtection="0"/>
    <xf numFmtId="0" fontId="11" fillId="44" borderId="8" applyNumberFormat="0" applyAlignment="0" applyProtection="0"/>
    <xf numFmtId="0" fontId="28" fillId="0" borderId="0" applyNumberFormat="0" applyFill="0" applyBorder="0" applyAlignment="0" applyProtection="0"/>
    <xf numFmtId="0" fontId="1" fillId="6" borderId="16" applyNumberFormat="0" applyFont="0" applyAlignment="0" applyProtection="0"/>
    <xf numFmtId="0" fontId="13" fillId="0" borderId="0" applyNumberFormat="0" applyFill="0" applyBorder="0" applyAlignment="0" applyProtection="0"/>
    <xf numFmtId="0" fontId="36" fillId="0" borderId="18" applyNumberFormat="0" applyFill="0" applyAlignment="0" applyProtection="0"/>
    <xf numFmtId="0" fontId="4" fillId="29" borderId="0" applyNumberFormat="0" applyBorder="0" applyAlignment="0" applyProtection="0"/>
    <xf numFmtId="0" fontId="2" fillId="2" borderId="0" applyNumberFormat="0" applyBorder="0" applyAlignment="0" applyProtection="0"/>
    <xf numFmtId="0" fontId="2" fillId="10" borderId="0" applyNumberFormat="0" applyBorder="0" applyAlignment="0" applyProtection="0"/>
    <xf numFmtId="0" fontId="4" fillId="10" borderId="0" applyNumberFormat="0" applyBorder="0" applyAlignment="0" applyProtection="0"/>
    <xf numFmtId="0" fontId="4" fillId="22"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 fillId="22" borderId="0" applyNumberFormat="0" applyBorder="0" applyAlignment="0" applyProtection="0"/>
    <xf numFmtId="0" fontId="4" fillId="24" borderId="0" applyNumberFormat="0" applyBorder="0" applyAlignment="0" applyProtection="0"/>
    <xf numFmtId="0" fontId="2" fillId="6" borderId="0" applyNumberFormat="0" applyBorder="0" applyAlignment="0" applyProtection="0"/>
    <xf numFmtId="0" fontId="2" fillId="15" borderId="0" applyNumberFormat="0" applyBorder="0" applyAlignment="0" applyProtection="0"/>
    <xf numFmtId="0" fontId="4" fillId="24" borderId="0" applyNumberFormat="0" applyBorder="0" applyAlignment="0" applyProtection="0"/>
    <xf numFmtId="0" fontId="4" fillId="33" borderId="0" applyNumberFormat="0" applyBorder="0" applyAlignment="0" applyProtection="0"/>
    <xf numFmtId="0" fontId="2" fillId="8" borderId="0" applyNumberFormat="0" applyBorder="0" applyAlignment="0" applyProtection="0"/>
    <xf numFmtId="0" fontId="2" fillId="17" borderId="0" applyNumberFormat="0" applyBorder="0" applyAlignment="0" applyProtection="0"/>
    <xf numFmtId="0" fontId="4" fillId="17" borderId="0" applyNumberFormat="0" applyBorder="0" applyAlignment="0" applyProtection="0"/>
    <xf numFmtId="0" fontId="4" fillId="3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10" borderId="0" applyNumberFormat="0" applyBorder="0" applyAlignment="0" applyProtection="0"/>
    <xf numFmtId="0" fontId="4" fillId="3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 fillId="4" borderId="0" applyNumberFormat="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2" fillId="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2"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2" fillId="6" borderId="0" applyNumberFormat="0" applyBorder="0" applyAlignment="0" applyProtection="0"/>
    <xf numFmtId="0" fontId="3" fillId="7" borderId="0" applyNumberFormat="0" applyBorder="0" applyAlignment="0" applyProtection="0"/>
    <xf numFmtId="0" fontId="2"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 fillId="8" borderId="0" applyNumberFormat="0" applyBorder="0" applyAlignment="0" applyProtection="0"/>
    <xf numFmtId="0" fontId="3" fillId="9" borderId="0" applyNumberFormat="0" applyBorder="0" applyAlignment="0" applyProtection="0"/>
    <xf numFmtId="0" fontId="2"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 fillId="10" borderId="0" applyNumberFormat="0" applyBorder="0" applyAlignment="0" applyProtection="0"/>
    <xf numFmtId="0" fontId="3" fillId="11" borderId="0" applyNumberFormat="0" applyBorder="0" applyAlignment="0" applyProtection="0"/>
    <xf numFmtId="0" fontId="2"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 fillId="6"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 fillId="6" borderId="0" applyNumberFormat="0" applyBorder="0" applyAlignment="0" applyProtection="0"/>
    <xf numFmtId="0" fontId="3" fillId="12" borderId="0" applyNumberFormat="0" applyBorder="0" applyAlignment="0" applyProtection="0"/>
    <xf numFmtId="0" fontId="2" fillId="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 fillId="10" borderId="0" applyNumberFormat="0" applyBorder="0" applyAlignment="0" applyProtection="0"/>
    <xf numFmtId="0" fontId="3" fillId="13" borderId="0" applyNumberFormat="0" applyBorder="0" applyAlignment="0" applyProtection="0"/>
    <xf numFmtId="0" fontId="2"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2" fillId="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2" fillId="4" borderId="0" applyNumberFormat="0" applyBorder="0" applyAlignment="0" applyProtection="0"/>
    <xf numFmtId="0" fontId="3" fillId="14" borderId="0" applyNumberFormat="0" applyBorder="0" applyAlignment="0" applyProtection="0"/>
    <xf numFmtId="0" fontId="2" fillId="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2" fillId="17"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 fillId="10"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 fillId="10" borderId="0" applyNumberFormat="0" applyBorder="0" applyAlignment="0" applyProtection="0"/>
    <xf numFmtId="0" fontId="3" fillId="19" borderId="0" applyNumberFormat="0" applyBorder="0" applyAlignment="0" applyProtection="0"/>
    <xf numFmtId="0" fontId="2" fillId="1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 fillId="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 fillId="6" borderId="0" applyNumberFormat="0" applyBorder="0" applyAlignment="0" applyProtection="0"/>
    <xf numFmtId="0" fontId="3" fillId="20" borderId="0" applyNumberFormat="0" applyBorder="0" applyAlignment="0" applyProtection="0"/>
    <xf numFmtId="0" fontId="2" fillId="6"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9" fillId="42" borderId="1" applyNumberFormat="0" applyAlignment="0" applyProtection="0"/>
    <xf numFmtId="0" fontId="9" fillId="42" borderId="1" applyNumberFormat="0" applyAlignment="0" applyProtection="0"/>
    <xf numFmtId="0" fontId="8" fillId="41" borderId="6" applyNumberFormat="0" applyAlignment="0" applyProtection="0"/>
    <xf numFmtId="0" fontId="8" fillId="41" borderId="6" applyNumberFormat="0" applyAlignment="0" applyProtection="0"/>
    <xf numFmtId="0" fontId="8" fillId="41" borderId="6" applyNumberFormat="0" applyAlignment="0" applyProtection="0"/>
    <xf numFmtId="3" fontId="1" fillId="41" borderId="7" applyFont="0" applyProtection="0">
      <alignment horizontal="right"/>
    </xf>
    <xf numFmtId="3" fontId="1" fillId="41" borderId="7" applyFont="0" applyProtection="0">
      <alignment horizontal="right"/>
    </xf>
    <xf numFmtId="3" fontId="10" fillId="41" borderId="7" applyProtection="0">
      <alignment horizontal="right"/>
    </xf>
    <xf numFmtId="3" fontId="1" fillId="41" borderId="7" applyFont="0" applyProtection="0">
      <alignment horizontal="right"/>
    </xf>
    <xf numFmtId="3" fontId="1" fillId="41" borderId="7" applyFont="0" applyProtection="0">
      <alignment horizontal="right"/>
    </xf>
    <xf numFmtId="0" fontId="1" fillId="43" borderId="0" applyNumberFormat="0" applyFont="0" applyBorder="0" applyAlignment="0" applyProtection="0"/>
    <xf numFmtId="0" fontId="1" fillId="43" borderId="0" applyNumberFormat="0" applyFont="0" applyBorder="0" applyAlignment="0" applyProtection="0"/>
    <xf numFmtId="0" fontId="12" fillId="45" borderId="4" applyNumberFormat="0" applyAlignment="0" applyProtection="0"/>
    <xf numFmtId="0" fontId="12" fillId="45" borderId="4" applyNumberFormat="0" applyAlignment="0" applyProtection="0"/>
    <xf numFmtId="0" fontId="11" fillId="44" borderId="8" applyNumberFormat="0" applyAlignment="0" applyProtection="0"/>
    <xf numFmtId="0" fontId="11" fillId="44" borderId="8" applyNumberFormat="0" applyAlignment="0" applyProtection="0"/>
    <xf numFmtId="0" fontId="11" fillId="44" borderId="8" applyNumberFormat="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8" fillId="0" borderId="10" applyNumberFormat="0" applyFill="0" applyAlignment="0" applyProtection="0"/>
    <xf numFmtId="0" fontId="18" fillId="0" borderId="10"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22" fillId="0" borderId="14" applyNumberFormat="0" applyFill="0" applyAlignment="0" applyProtection="0"/>
    <xf numFmtId="0" fontId="22" fillId="0" borderId="14"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0" fontId="27" fillId="47" borderId="1" applyNumberFormat="0" applyAlignment="0" applyProtection="0"/>
    <xf numFmtId="0" fontId="27" fillId="47" borderId="1" applyNumberFormat="0" applyAlignment="0" applyProtection="0"/>
    <xf numFmtId="0" fontId="26" fillId="15" borderId="6" applyNumberFormat="0" applyAlignment="0" applyProtection="0"/>
    <xf numFmtId="0" fontId="26" fillId="15" borderId="6" applyNumberFormat="0" applyAlignment="0" applyProtection="0"/>
    <xf numFmtId="0" fontId="26" fillId="15" borderId="6" applyNumberFormat="0" applyAlignment="0" applyProtection="0"/>
    <xf numFmtId="0" fontId="29" fillId="0" borderId="3" applyNumberFormat="0" applyFill="0" applyAlignment="0" applyProtection="0"/>
    <xf numFmtId="0" fontId="29" fillId="0" borderId="3"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31" fillId="48" borderId="0" applyNumberFormat="0" applyBorder="0" applyAlignment="0" applyProtection="0"/>
    <xf numFmtId="0" fontId="31"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 fillId="0" borderId="0" applyNumberFormat="0" applyFont="0" applyBorder="0" applyProtection="0"/>
    <xf numFmtId="0" fontId="2" fillId="0" borderId="0" applyNumberForma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2" fillId="0" borderId="0" applyNumberFormat="0" applyBorder="0" applyProtection="0"/>
    <xf numFmtId="0" fontId="3" fillId="0" borderId="0" applyNumberForma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3" fillId="0" borderId="0" applyNumberForma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2" fillId="0" borderId="0" applyNumberFormat="0" applyBorder="0" applyProtection="0"/>
    <xf numFmtId="0" fontId="1" fillId="49" borderId="5" applyNumberFormat="0" applyFont="0" applyAlignment="0" applyProtection="0"/>
    <xf numFmtId="0" fontId="1" fillId="49" borderId="5" applyNumberFormat="0" applyFont="0" applyAlignment="0" applyProtection="0"/>
    <xf numFmtId="0" fontId="1" fillId="49" borderId="5" applyNumberFormat="0" applyFont="0" applyAlignment="0" applyProtection="0"/>
    <xf numFmtId="0" fontId="1" fillId="49" borderId="5" applyNumberFormat="0" applyFont="0" applyAlignment="0" applyProtection="0"/>
    <xf numFmtId="0" fontId="1" fillId="49" borderId="5" applyNumberFormat="0" applyFont="0" applyAlignment="0" applyProtection="0"/>
    <xf numFmtId="0" fontId="1" fillId="49" borderId="5" applyNumberFormat="0" applyFont="0" applyAlignment="0" applyProtection="0"/>
    <xf numFmtId="0" fontId="1" fillId="6" borderId="16" applyNumberFormat="0" applyFont="0" applyAlignment="0" applyProtection="0"/>
    <xf numFmtId="0" fontId="1" fillId="6" borderId="16" applyNumberFormat="0" applyFont="0" applyAlignment="0" applyProtection="0"/>
    <xf numFmtId="0" fontId="1" fillId="6" borderId="16" applyNumberFormat="0" applyFont="0" applyAlignment="0" applyProtection="0"/>
    <xf numFmtId="0" fontId="1" fillId="6" borderId="16" applyNumberFormat="0" applyFont="0" applyAlignment="0" applyProtection="0"/>
    <xf numFmtId="0" fontId="33" fillId="42" borderId="2" applyNumberFormat="0" applyAlignment="0" applyProtection="0"/>
    <xf numFmtId="0" fontId="33" fillId="42" borderId="2" applyNumberFormat="0" applyAlignment="0" applyProtection="0"/>
    <xf numFmtId="0" fontId="32" fillId="41" borderId="17" applyNumberFormat="0" applyAlignment="0" applyProtection="0"/>
    <xf numFmtId="0" fontId="32" fillId="41" borderId="17" applyNumberFormat="0" applyAlignment="0" applyProtection="0"/>
    <xf numFmtId="0" fontId="32" fillId="41" borderId="1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7" fillId="0" borderId="19" applyNumberFormat="0" applyFill="0" applyAlignment="0" applyProtection="0"/>
    <xf numFmtId="0" fontId="37" fillId="0" borderId="19"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78">
    <xf numFmtId="0" fontId="0" fillId="0" borderId="0" xfId="0"/>
    <xf numFmtId="0" fontId="0" fillId="0" borderId="0" xfId="0" applyAlignment="1">
      <alignment horizontal="left"/>
    </xf>
    <xf numFmtId="0" fontId="3" fillId="0" borderId="0" xfId="0" applyFont="1" applyAlignment="1">
      <alignment horizontal="left"/>
    </xf>
    <xf numFmtId="0" fontId="39" fillId="0" borderId="0" xfId="0" applyFont="1" applyAlignment="1">
      <alignment horizontal="right" wrapText="1"/>
    </xf>
    <xf numFmtId="3" fontId="3" fillId="0" borderId="0" xfId="0" applyNumberFormat="1" applyFont="1" applyAlignment="1">
      <alignment horizontal="right"/>
    </xf>
    <xf numFmtId="4" fontId="3" fillId="0" borderId="0" xfId="0" applyNumberFormat="1" applyFont="1" applyAlignment="1">
      <alignment horizontal="right"/>
    </xf>
    <xf numFmtId="0" fontId="3" fillId="0" borderId="0" xfId="0" applyFont="1" applyAlignment="1">
      <alignment horizontal="right"/>
    </xf>
    <xf numFmtId="0" fontId="39" fillId="0" borderId="0" xfId="0" applyFont="1"/>
    <xf numFmtId="0" fontId="39" fillId="0" borderId="0" xfId="43" applyFont="1" applyAlignment="1">
      <alignment horizontal="left" wrapText="1"/>
    </xf>
    <xf numFmtId="0" fontId="39" fillId="0" borderId="0" xfId="43" applyFont="1" applyAlignment="1">
      <alignment horizontal="left"/>
    </xf>
    <xf numFmtId="0" fontId="39" fillId="0" borderId="0" xfId="43" applyFont="1" applyAlignment="1">
      <alignment horizontal="right" wrapText="1"/>
    </xf>
    <xf numFmtId="164" fontId="39" fillId="0" borderId="0" xfId="43" applyNumberFormat="1" applyFont="1" applyAlignment="1">
      <alignment horizontal="right" wrapText="1"/>
    </xf>
    <xf numFmtId="0" fontId="39" fillId="0" borderId="0" xfId="0" applyFont="1" applyAlignment="1">
      <alignment horizontal="center"/>
    </xf>
    <xf numFmtId="4" fontId="3" fillId="0" borderId="0" xfId="0" applyNumberFormat="1" applyFont="1" applyAlignment="1">
      <alignment horizontal="center"/>
    </xf>
    <xf numFmtId="3" fontId="0" fillId="0" borderId="0" xfId="0" applyNumberFormat="1"/>
    <xf numFmtId="170" fontId="0" fillId="0" borderId="0" xfId="0" applyNumberFormat="1"/>
    <xf numFmtId="10" fontId="0" fillId="0" borderId="0" xfId="0" applyNumberFormat="1"/>
    <xf numFmtId="0" fontId="0" fillId="0" borderId="20" xfId="0" applyBorder="1"/>
    <xf numFmtId="0" fontId="0" fillId="0" borderId="21" xfId="0" applyBorder="1"/>
    <xf numFmtId="0" fontId="0" fillId="0" borderId="22" xfId="0" applyBorder="1"/>
    <xf numFmtId="0" fontId="0" fillId="0" borderId="24" xfId="0" applyBorder="1"/>
    <xf numFmtId="0" fontId="0" fillId="0" borderId="20" xfId="0" pivotButton="1" applyBorder="1"/>
    <xf numFmtId="0" fontId="0" fillId="0" borderId="20" xfId="0" applyBorder="1" applyAlignment="1">
      <alignment horizontal="left"/>
    </xf>
    <xf numFmtId="0" fontId="0" fillId="0" borderId="23" xfId="0" applyBorder="1" applyAlignment="1">
      <alignment horizontal="left"/>
    </xf>
    <xf numFmtId="0" fontId="0" fillId="0" borderId="27" xfId="0" applyBorder="1" applyAlignment="1">
      <alignment horizontal="left"/>
    </xf>
    <xf numFmtId="0" fontId="0" fillId="0" borderId="28" xfId="0" applyBorder="1"/>
    <xf numFmtId="0" fontId="0" fillId="0" borderId="31" xfId="0" applyBorder="1"/>
    <xf numFmtId="170" fontId="0" fillId="0" borderId="31" xfId="0" applyNumberFormat="1" applyBorder="1"/>
    <xf numFmtId="170" fontId="0" fillId="0" borderId="28" xfId="0" applyNumberFormat="1" applyBorder="1"/>
    <xf numFmtId="170" fontId="0" fillId="0" borderId="32" xfId="0" applyNumberFormat="1" applyBorder="1"/>
    <xf numFmtId="170" fontId="0" fillId="0" borderId="29" xfId="0" applyNumberFormat="1" applyBorder="1"/>
    <xf numFmtId="170" fontId="0" fillId="0" borderId="33" xfId="0" applyNumberFormat="1" applyBorder="1"/>
    <xf numFmtId="170" fontId="0" fillId="0" borderId="30" xfId="0" applyNumberFormat="1" applyBorder="1"/>
    <xf numFmtId="0" fontId="41" fillId="0" borderId="0" xfId="0" applyFont="1"/>
    <xf numFmtId="3" fontId="42" fillId="0" borderId="0" xfId="0" applyNumberFormat="1" applyFont="1" applyAlignment="1">
      <alignment horizontal="right"/>
    </xf>
    <xf numFmtId="0" fontId="0" fillId="0" borderId="23" xfId="0" applyBorder="1"/>
    <xf numFmtId="0" fontId="0" fillId="0" borderId="32" xfId="0" applyBorder="1"/>
    <xf numFmtId="0" fontId="0" fillId="0" borderId="26" xfId="0" applyBorder="1"/>
    <xf numFmtId="0" fontId="0" fillId="0" borderId="27" xfId="0" applyBorder="1"/>
    <xf numFmtId="0" fontId="0" fillId="0" borderId="33" xfId="0" applyBorder="1"/>
    <xf numFmtId="0" fontId="0" fillId="0" borderId="25" xfId="0" applyBorder="1"/>
    <xf numFmtId="0" fontId="0" fillId="0" borderId="0" xfId="0" pivotButton="1"/>
    <xf numFmtId="2" fontId="0" fillId="0" borderId="0" xfId="0" applyNumberFormat="1"/>
    <xf numFmtId="0" fontId="40" fillId="0" borderId="34" xfId="0" applyFont="1" applyBorder="1" applyAlignment="1">
      <alignment horizontal="center" vertical="top" wrapText="1"/>
    </xf>
    <xf numFmtId="0" fontId="40" fillId="0" borderId="35" xfId="0" applyFont="1" applyBorder="1" applyAlignment="1">
      <alignment horizontal="center" vertical="top" wrapText="1"/>
    </xf>
    <xf numFmtId="0" fontId="40" fillId="0" borderId="36" xfId="0" applyFont="1" applyBorder="1" applyAlignment="1">
      <alignment horizontal="center" vertical="top" wrapText="1"/>
    </xf>
    <xf numFmtId="0" fontId="40" fillId="0" borderId="37" xfId="0" applyFont="1" applyBorder="1" applyAlignment="1">
      <alignment horizontal="left" vertical="top"/>
    </xf>
    <xf numFmtId="0" fontId="40" fillId="0" borderId="38" xfId="0" applyFont="1" applyBorder="1" applyAlignment="1">
      <alignment horizontal="center" vertical="top"/>
    </xf>
    <xf numFmtId="170" fontId="40" fillId="0" borderId="38" xfId="0" applyNumberFormat="1" applyFont="1" applyBorder="1" applyAlignment="1">
      <alignment horizontal="right" vertical="top"/>
    </xf>
    <xf numFmtId="170" fontId="40" fillId="0" borderId="39" xfId="0" applyNumberFormat="1" applyFont="1" applyBorder="1" applyAlignment="1">
      <alignment horizontal="right" vertical="top"/>
    </xf>
    <xf numFmtId="0" fontId="40" fillId="0" borderId="40" xfId="0" applyFont="1" applyBorder="1" applyAlignment="1">
      <alignment horizontal="left" vertical="top"/>
    </xf>
    <xf numFmtId="0" fontId="40" fillId="0" borderId="41" xfId="0" applyFont="1" applyBorder="1" applyAlignment="1">
      <alignment horizontal="center" vertical="top"/>
    </xf>
    <xf numFmtId="170" fontId="40" fillId="0" borderId="41" xfId="0" applyNumberFormat="1" applyFont="1" applyBorder="1" applyAlignment="1">
      <alignment horizontal="right" vertical="top"/>
    </xf>
    <xf numFmtId="170" fontId="40" fillId="0" borderId="42" xfId="0" applyNumberFormat="1" applyFont="1" applyBorder="1" applyAlignment="1">
      <alignment horizontal="right" vertical="top"/>
    </xf>
    <xf numFmtId="0" fontId="40" fillId="0" borderId="37" xfId="0" applyFont="1" applyBorder="1"/>
    <xf numFmtId="0" fontId="40" fillId="0" borderId="38" xfId="0" applyFont="1" applyBorder="1"/>
    <xf numFmtId="0" fontId="40" fillId="0" borderId="39" xfId="0" applyFont="1" applyBorder="1"/>
    <xf numFmtId="0" fontId="40" fillId="0" borderId="40" xfId="0" applyFont="1" applyBorder="1"/>
    <xf numFmtId="0" fontId="40" fillId="0" borderId="41" xfId="0" applyFont="1" applyBorder="1"/>
    <xf numFmtId="0" fontId="40" fillId="0" borderId="42" xfId="0" applyFont="1" applyBorder="1"/>
    <xf numFmtId="171" fontId="40" fillId="0" borderId="38" xfId="0" applyNumberFormat="1" applyFont="1" applyBorder="1"/>
    <xf numFmtId="0" fontId="40" fillId="0" borderId="34" xfId="0" applyFont="1" applyBorder="1" applyAlignment="1">
      <alignment vertical="top" wrapText="1"/>
    </xf>
    <xf numFmtId="171" fontId="40" fillId="0" borderId="39" xfId="0" applyNumberFormat="1" applyFont="1" applyBorder="1"/>
    <xf numFmtId="171" fontId="40" fillId="0" borderId="41" xfId="0" applyNumberFormat="1" applyFont="1" applyBorder="1"/>
    <xf numFmtId="171" fontId="40" fillId="0" borderId="42" xfId="0" applyNumberFormat="1" applyFont="1" applyBorder="1"/>
    <xf numFmtId="0" fontId="0" fillId="0" borderId="0" xfId="0" applyNumberFormat="1"/>
    <xf numFmtId="0" fontId="10" fillId="0" borderId="0" xfId="0" applyFont="1"/>
    <xf numFmtId="0" fontId="40" fillId="0" borderId="47" xfId="0" applyFont="1" applyBorder="1"/>
    <xf numFmtId="0" fontId="40" fillId="0" borderId="48" xfId="0" applyFont="1" applyBorder="1"/>
    <xf numFmtId="0" fontId="40" fillId="0" borderId="49" xfId="0" applyFont="1" applyBorder="1"/>
    <xf numFmtId="0" fontId="40" fillId="0" borderId="51" xfId="0" applyFont="1" applyBorder="1"/>
    <xf numFmtId="0" fontId="40" fillId="0" borderId="44" xfId="0" applyFont="1" applyBorder="1" applyAlignment="1">
      <alignment horizontal="center" vertical="top" wrapText="1"/>
    </xf>
    <xf numFmtId="0" fontId="40" fillId="0" borderId="45" xfId="0" applyFont="1" applyBorder="1" applyAlignment="1">
      <alignment horizontal="center" vertical="top" wrapText="1"/>
    </xf>
    <xf numFmtId="0" fontId="40" fillId="0" borderId="46" xfId="0" applyFont="1" applyBorder="1" applyAlignment="1">
      <alignment horizontal="center" vertical="top" wrapText="1"/>
    </xf>
    <xf numFmtId="2" fontId="40" fillId="0" borderId="43" xfId="0" applyNumberFormat="1" applyFont="1" applyBorder="1"/>
    <xf numFmtId="2" fontId="40" fillId="0" borderId="50" xfId="0" applyNumberFormat="1" applyFont="1" applyBorder="1"/>
    <xf numFmtId="0" fontId="0" fillId="0" borderId="52" xfId="0" applyBorder="1" applyAlignment="1">
      <alignment wrapText="1"/>
    </xf>
    <xf numFmtId="0" fontId="40" fillId="0" borderId="52" xfId="0" applyFont="1" applyFill="1" applyBorder="1" applyAlignment="1">
      <alignment wrapText="1"/>
    </xf>
  </cellXfs>
  <cellStyles count="459">
    <cellStyle name="%" xfId="43" xr:uid="{2F7978B6-ADDB-4AF5-80D1-41E3070CCD23}"/>
    <cellStyle name="% 2" xfId="44" xr:uid="{84EECDA7-9549-4CBB-991E-5B28CE03C9B3}"/>
    <cellStyle name="% 3" xfId="45" xr:uid="{10913F69-DFE2-4EE6-B6EB-2D894F56CA12}"/>
    <cellStyle name="20% - Accent1" xfId="20" builtinId="30" customBuiltin="1"/>
    <cellStyle name="20% - Accent1 2" xfId="46" xr:uid="{D889E457-DF94-4278-94B1-FFF2DAE1902C}"/>
    <cellStyle name="20% - Accent1 2 2" xfId="47" xr:uid="{BC6D6FB6-D42E-487F-80CF-BEEE40E5452E}"/>
    <cellStyle name="20% - Accent1 2 3" xfId="48" xr:uid="{7DF0C363-B230-4621-8842-B5449E580163}"/>
    <cellStyle name="20% - Accent1 2 4" xfId="49" xr:uid="{816DB78A-20C7-4FBC-AAC8-D15B37FFDE97}"/>
    <cellStyle name="20% - Accent1 3" xfId="50" xr:uid="{E2C59A3C-506D-4E4A-99CE-85777A1F75A1}"/>
    <cellStyle name="20% - Accent1 3 2" xfId="51" xr:uid="{1CAF7EEA-3B7A-4123-AB87-0C3255C291F7}"/>
    <cellStyle name="20% - Accent1 3 3" xfId="52" xr:uid="{F584A3A8-A477-4AEA-A457-7B692C8FD57A}"/>
    <cellStyle name="20% - Accent1 4" xfId="53" xr:uid="{6EA55EEB-36C5-4E7A-A060-3AAA80FB9028}"/>
    <cellStyle name="20% - Accent1 5" xfId="54" xr:uid="{D264D568-1BA1-46B7-95C4-3DD4DE5E6CFD}"/>
    <cellStyle name="20% - Accent2" xfId="24" builtinId="34" customBuiltin="1"/>
    <cellStyle name="20% - Accent2 2" xfId="55" xr:uid="{AF0B82AE-0C4C-4BC3-877A-13229F26CD6B}"/>
    <cellStyle name="20% - Accent2 2 2" xfId="56" xr:uid="{39B93ED1-BEA2-4B76-9EF6-06143E94F4D9}"/>
    <cellStyle name="20% - Accent2 2 3" xfId="57" xr:uid="{AA15323E-015F-4406-99EC-167A150F901C}"/>
    <cellStyle name="20% - Accent2 2 4" xfId="58" xr:uid="{16637A9C-1020-4775-85B3-58187B7F2B65}"/>
    <cellStyle name="20% - Accent2 3" xfId="59" xr:uid="{2AF76F33-645E-493F-BEC9-75029516FC22}"/>
    <cellStyle name="20% - Accent2 3 2" xfId="60" xr:uid="{5E59BA4E-217E-412E-955B-2815C315CFE2}"/>
    <cellStyle name="20% - Accent2 3 3" xfId="61" xr:uid="{B2CBED70-E2F3-413A-8BD6-A2F8912D0206}"/>
    <cellStyle name="20% - Accent2 4" xfId="62" xr:uid="{B8CFE55E-49BA-47B1-AF2D-5AF3228F469A}"/>
    <cellStyle name="20% - Accent2 5" xfId="63" xr:uid="{1AA982EC-5793-4CBC-BB51-2CBEF204C90F}"/>
    <cellStyle name="20% - Accent3" xfId="28" builtinId="38" customBuiltin="1"/>
    <cellStyle name="20% - Accent3 2" xfId="64" xr:uid="{D8E1F9E3-67E1-4B68-9372-D54C05DEBCFF}"/>
    <cellStyle name="20% - Accent3 2 2" xfId="65" xr:uid="{F34A0674-E23D-420B-A2ED-6AAD479A2FB0}"/>
    <cellStyle name="20% - Accent3 2 3" xfId="66" xr:uid="{78237B68-3744-44C6-8B5E-0A0535529F86}"/>
    <cellStyle name="20% - Accent3 2 4" xfId="67" xr:uid="{793A1788-4901-45EE-A2FF-C6BA4C38A6F6}"/>
    <cellStyle name="20% - Accent3 3" xfId="68" xr:uid="{792ABBA3-170E-47A6-B5D1-D27FC1DC4EFA}"/>
    <cellStyle name="20% - Accent3 3 2" xfId="69" xr:uid="{2A51B0A5-BE8A-40B0-936F-0F34AB931CC5}"/>
    <cellStyle name="20% - Accent3 3 3" xfId="70" xr:uid="{681C2A7F-65FD-4D5B-9235-741730F129F9}"/>
    <cellStyle name="20% - Accent3 4" xfId="71" xr:uid="{59EE77A4-1A0E-4CFB-8681-B5F3DF452960}"/>
    <cellStyle name="20% - Accent3 5" xfId="72" xr:uid="{16D9F9FD-41AB-4E86-A1CF-998CBE84EB44}"/>
    <cellStyle name="20% - Accent4" xfId="32" builtinId="42" customBuiltin="1"/>
    <cellStyle name="20% - Accent4 2" xfId="73" xr:uid="{36299534-A8E9-4801-8299-24B4EFB898EC}"/>
    <cellStyle name="20% - Accent4 2 2" xfId="74" xr:uid="{4A02A449-E833-4E6D-842E-AE05F5B9EF10}"/>
    <cellStyle name="20% - Accent4 2 3" xfId="75" xr:uid="{B09E7037-BA06-4FC7-9014-5AEDD1FC4B87}"/>
    <cellStyle name="20% - Accent4 2 4" xfId="76" xr:uid="{54BF64BC-5290-4734-B7C9-3FE04DCA503B}"/>
    <cellStyle name="20% - Accent4 3" xfId="77" xr:uid="{D3BE021F-724A-41D7-B1AD-7B6B99B9170C}"/>
    <cellStyle name="20% - Accent4 3 2" xfId="78" xr:uid="{A7CA92FE-B56F-4206-A860-1D5ADD1AE5C4}"/>
    <cellStyle name="20% - Accent4 3 3" xfId="79" xr:uid="{B54EF6E1-3E7B-420E-9028-44E4B5BC9504}"/>
    <cellStyle name="20% - Accent4 4" xfId="80" xr:uid="{7D5B185A-782F-4D23-A42A-284F77E5209A}"/>
    <cellStyle name="20% - Accent4 5" xfId="81" xr:uid="{69B66B52-825C-4387-B83C-33FDAD7D121E}"/>
    <cellStyle name="20% - Accent5" xfId="36" builtinId="46" customBuiltin="1"/>
    <cellStyle name="20% - Accent5 2" xfId="82" xr:uid="{DAB6E5CA-E942-4244-A421-EA700FB2AB36}"/>
    <cellStyle name="20% - Accent5 2 2" xfId="83" xr:uid="{DA3AD90F-6E3C-4923-B8FB-DAC497647317}"/>
    <cellStyle name="20% - Accent5 2 3" xfId="84" xr:uid="{9FB27542-CC24-46BF-9F4C-FB4AA490FA96}"/>
    <cellStyle name="20% - Accent5 2 4" xfId="85" xr:uid="{683EE0BF-3573-483C-ACB4-A93070019BB1}"/>
    <cellStyle name="20% - Accent5 3" xfId="86" xr:uid="{BF1A76E8-C053-4D60-90CD-9BA4FD75FDAC}"/>
    <cellStyle name="20% - Accent5 3 2" xfId="87" xr:uid="{E1E72886-F821-4981-B2CC-7265AC2C54B8}"/>
    <cellStyle name="20% - Accent5 3 3" xfId="88" xr:uid="{B33C518F-4C17-4410-8B1A-70045E7593DE}"/>
    <cellStyle name="20% - Accent5 4" xfId="89" xr:uid="{B36B1E29-07AD-43D6-9043-49C902A3EB16}"/>
    <cellStyle name="20% - Accent5 5" xfId="90" xr:uid="{8A826AA8-99B5-4AEA-9AA9-71625A0EF3E0}"/>
    <cellStyle name="20% - Accent6" xfId="40" builtinId="50" customBuiltin="1"/>
    <cellStyle name="20% - Accent6 2" xfId="91" xr:uid="{38E3D19D-6520-4B52-87A3-50C673E73F4A}"/>
    <cellStyle name="20% - Accent6 2 2" xfId="92" xr:uid="{6A3DED6E-F9E6-43E4-94AB-2B3CD8F2AF66}"/>
    <cellStyle name="20% - Accent6 2 3" xfId="93" xr:uid="{E5251E0C-C7F9-4B87-B0A7-9E320C201E89}"/>
    <cellStyle name="20% - Accent6 2 4" xfId="94" xr:uid="{D03333C6-0EBE-4145-82D4-80BEF7FA2197}"/>
    <cellStyle name="20% - Accent6 3" xfId="95" xr:uid="{2DCC1A62-4C4F-422D-8A46-718178579408}"/>
    <cellStyle name="20% - Accent6 3 2" xfId="96" xr:uid="{4946165C-AA16-4569-8F8F-66AA609AC44E}"/>
    <cellStyle name="20% - Accent6 3 3" xfId="97" xr:uid="{5F2A3A73-E9E0-4D3B-94DF-7F565A53ADED}"/>
    <cellStyle name="20% - Accent6 4" xfId="98" xr:uid="{37D0C28E-22B3-4971-91C3-4313F5EDF343}"/>
    <cellStyle name="20% - Accent6 5" xfId="99" xr:uid="{F10BA661-D257-4178-9777-707E6F360D3F}"/>
    <cellStyle name="40% - Accent1" xfId="21" builtinId="31" customBuiltin="1"/>
    <cellStyle name="40% - Accent1 2" xfId="100" xr:uid="{853923C3-CCCA-47D7-A4ED-58B3F695DB8F}"/>
    <cellStyle name="40% - Accent1 2 2" xfId="101" xr:uid="{C961474F-3A55-4B7F-8170-A9934982FBF1}"/>
    <cellStyle name="40% - Accent1 2 3" xfId="102" xr:uid="{BE35B475-969D-4987-ACCA-413DE4D667BC}"/>
    <cellStyle name="40% - Accent1 2 4" xfId="103" xr:uid="{1BAF55AA-F632-478C-93FD-437BF4D92B07}"/>
    <cellStyle name="40% - Accent1 3" xfId="104" xr:uid="{15CD1813-89CB-43D8-A5C9-092D1DAE2825}"/>
    <cellStyle name="40% - Accent1 3 2" xfId="105" xr:uid="{8101E655-4D5F-47A4-BF01-315DB6A5CAB8}"/>
    <cellStyle name="40% - Accent1 3 3" xfId="106" xr:uid="{8474683E-4F3F-452B-AEDA-B2D457A8BC07}"/>
    <cellStyle name="40% - Accent1 4" xfId="107" xr:uid="{F51D0E6D-8DAF-4FDC-A7ED-AE2822AE5927}"/>
    <cellStyle name="40% - Accent1 5" xfId="108" xr:uid="{0EAB9136-E2EE-43CB-8FB1-D0754B7B7D99}"/>
    <cellStyle name="40% - Accent2" xfId="25" builtinId="35" customBuiltin="1"/>
    <cellStyle name="40% - Accent2 2" xfId="109" xr:uid="{B104E07E-7EC6-4889-939B-3AE0BB25C72B}"/>
    <cellStyle name="40% - Accent2 2 2" xfId="110" xr:uid="{AAA1FCBA-E5AB-47D2-8C8C-7EEC8C585E57}"/>
    <cellStyle name="40% - Accent2 2 3" xfId="111" xr:uid="{74433884-9D1F-4D12-B876-F3BDA2D5223B}"/>
    <cellStyle name="40% - Accent2 2 4" xfId="112" xr:uid="{08AF34A2-D074-40DC-8CF3-2855B9117278}"/>
    <cellStyle name="40% - Accent2 3" xfId="113" xr:uid="{13D58550-4C47-4C09-9090-47927DA217A0}"/>
    <cellStyle name="40% - Accent2 3 2" xfId="114" xr:uid="{EB894999-EAD8-4510-B266-9A28E54F7B6D}"/>
    <cellStyle name="40% - Accent2 3 3" xfId="115" xr:uid="{07DF3570-9F55-4966-810E-85091797DFA7}"/>
    <cellStyle name="40% - Accent2 4" xfId="116" xr:uid="{F8394F8F-F939-4C90-AB51-A3060742E987}"/>
    <cellStyle name="40% - Accent2 5" xfId="117" xr:uid="{78901145-24A1-4734-BC2E-1BA84B9F613A}"/>
    <cellStyle name="40% - Accent3" xfId="29" builtinId="39" customBuiltin="1"/>
    <cellStyle name="40% - Accent3 2" xfId="118" xr:uid="{388D9B03-2C24-4913-9B93-B31061CFCF63}"/>
    <cellStyle name="40% - Accent3 2 2" xfId="119" xr:uid="{8B98E8D5-809E-4443-B94D-0164CF12DAA6}"/>
    <cellStyle name="40% - Accent3 2 3" xfId="120" xr:uid="{94033C2E-8C33-4122-A549-92B5FE9AC029}"/>
    <cellStyle name="40% - Accent3 2 4" xfId="121" xr:uid="{5CF71669-E611-4A5B-AF8B-8721ECCDD62B}"/>
    <cellStyle name="40% - Accent3 3" xfId="122" xr:uid="{45750ADE-F9B0-44DC-A19A-5D41E7CA2267}"/>
    <cellStyle name="40% - Accent3 3 2" xfId="123" xr:uid="{C93FD774-F956-475D-9A19-BC2C8492CD09}"/>
    <cellStyle name="40% - Accent3 3 3" xfId="124" xr:uid="{A401350D-078C-457D-8427-1DF23F6359FB}"/>
    <cellStyle name="40% - Accent3 4" xfId="125" xr:uid="{DBC84D1E-143E-4A8C-A667-D6F8B905E551}"/>
    <cellStyle name="40% - Accent3 5" xfId="126" xr:uid="{9AEB7E8F-6929-4C84-AEAB-B3736014112D}"/>
    <cellStyle name="40% - Accent4" xfId="33" builtinId="43" customBuiltin="1"/>
    <cellStyle name="40% - Accent4 2" xfId="127" xr:uid="{BF66EE40-9782-4DDF-80C0-214FD95C9683}"/>
    <cellStyle name="40% - Accent4 2 2" xfId="128" xr:uid="{4AC71773-0A89-44BC-AA95-E77051FC15FA}"/>
    <cellStyle name="40% - Accent4 2 3" xfId="129" xr:uid="{28FC3EA5-ACE1-4F59-8188-AD14476D6754}"/>
    <cellStyle name="40% - Accent4 2 4" xfId="130" xr:uid="{75235B2D-AAC6-4A96-9411-87C1F78B1884}"/>
    <cellStyle name="40% - Accent4 3" xfId="131" xr:uid="{F3A783B4-6BE3-462F-A8D9-3243C74C2EA6}"/>
    <cellStyle name="40% - Accent4 3 2" xfId="132" xr:uid="{B9A4D2F9-2399-4404-9E13-A1FA564358D5}"/>
    <cellStyle name="40% - Accent4 3 3" xfId="133" xr:uid="{2364257C-7202-4E1F-AC9E-55F2A60ED7D9}"/>
    <cellStyle name="40% - Accent4 4" xfId="134" xr:uid="{AC91F6CA-2EC1-4C18-83C9-2029BE8920E2}"/>
    <cellStyle name="40% - Accent4 5" xfId="135" xr:uid="{527E7542-1777-48F1-B2DE-542CBBAF87C4}"/>
    <cellStyle name="40% - Accent5" xfId="37" builtinId="47" customBuiltin="1"/>
    <cellStyle name="40% - Accent5 2" xfId="136" xr:uid="{FF02BBF1-F627-4A7C-A8B7-4B521F9C2D7D}"/>
    <cellStyle name="40% - Accent5 2 2" xfId="137" xr:uid="{D9C01E8D-A182-4566-B594-33912EB34FD3}"/>
    <cellStyle name="40% - Accent5 2 3" xfId="138" xr:uid="{F4FC0018-FD2E-4ED5-AFE5-35B12C05D2CA}"/>
    <cellStyle name="40% - Accent5 2 4" xfId="139" xr:uid="{72FE0EE8-90F2-48B9-AA63-1BAC9BF755C2}"/>
    <cellStyle name="40% - Accent5 3" xfId="140" xr:uid="{17121B06-B530-4A7A-BFAC-3CD3EBB36877}"/>
    <cellStyle name="40% - Accent5 3 2" xfId="141" xr:uid="{E4A0A2FB-B7F9-40F3-ACD6-511C24E4D5E1}"/>
    <cellStyle name="40% - Accent5 3 3" xfId="142" xr:uid="{68481B06-97A8-44ED-8C69-84BC5903E726}"/>
    <cellStyle name="40% - Accent5 4" xfId="143" xr:uid="{F44A882B-1B20-4780-8516-DB956A3FC4FB}"/>
    <cellStyle name="40% - Accent5 5" xfId="144" xr:uid="{3A44909C-FD8D-4152-AD4B-204538C399D6}"/>
    <cellStyle name="40% - Accent6" xfId="41" builtinId="51" customBuiltin="1"/>
    <cellStyle name="40% - Accent6 2" xfId="145" xr:uid="{4791AA72-A04A-44BC-9AC6-371DE4B0DA5E}"/>
    <cellStyle name="40% - Accent6 2 2" xfId="146" xr:uid="{4B391435-9488-4E9D-B826-EBFFA6BC6F78}"/>
    <cellStyle name="40% - Accent6 2 3" xfId="147" xr:uid="{659B02BD-BC70-4260-A853-271F520693B6}"/>
    <cellStyle name="40% - Accent6 2 4" xfId="148" xr:uid="{4E53C501-758A-4C00-B1CC-5ECB1A3A27F7}"/>
    <cellStyle name="40% - Accent6 3" xfId="149" xr:uid="{B9319E15-6810-4FFC-9C2C-27EBD4AF2526}"/>
    <cellStyle name="40% - Accent6 3 2" xfId="150" xr:uid="{92349376-F5AE-4A92-8102-20561802F4A8}"/>
    <cellStyle name="40% - Accent6 3 3" xfId="151" xr:uid="{34F920A8-4AF9-4714-9599-156FDBFAFEA8}"/>
    <cellStyle name="40% - Accent6 4" xfId="152" xr:uid="{E70297E3-7CC9-4961-B96D-FA709F98DA7E}"/>
    <cellStyle name="40% - Accent6 5" xfId="153" xr:uid="{01E28BC4-10FF-4B4A-92B4-80F238B38B3A}"/>
    <cellStyle name="60% - Accent1" xfId="22" builtinId="32" customBuiltin="1"/>
    <cellStyle name="60% - Accent1 2" xfId="154" xr:uid="{88A107BC-CD47-48CD-86DA-77029BF4A77C}"/>
    <cellStyle name="60% - Accent1 2 2" xfId="155" xr:uid="{EA34FE11-90BD-49D2-B9A1-D21C58F51C40}"/>
    <cellStyle name="60% - Accent1 2 3" xfId="156" xr:uid="{C4A0FAB2-B196-433D-AD95-045F04D16681}"/>
    <cellStyle name="60% - Accent1 3" xfId="157" xr:uid="{92BD72F8-7787-4036-AC51-2BD9595AD098}"/>
    <cellStyle name="60% - Accent1 4" xfId="158" xr:uid="{B4B0252B-7E07-4DAF-9D3C-DA466368CA1C}"/>
    <cellStyle name="60% - Accent2" xfId="26" builtinId="36" customBuiltin="1"/>
    <cellStyle name="60% - Accent2 2" xfId="159" xr:uid="{BBF075D4-2597-448C-ACFD-113CB736F94E}"/>
    <cellStyle name="60% - Accent2 2 2" xfId="160" xr:uid="{98EF7FC2-3813-4F54-A165-2EA075286E83}"/>
    <cellStyle name="60% - Accent2 2 3" xfId="161" xr:uid="{82B7F791-A98F-4ECF-805A-DB621C8540AD}"/>
    <cellStyle name="60% - Accent2 3" xfId="162" xr:uid="{998D33A5-DCE5-4172-83CA-726017E86A31}"/>
    <cellStyle name="60% - Accent2 4" xfId="163" xr:uid="{E6A1203F-8666-4734-BAF2-2E92257A1173}"/>
    <cellStyle name="60% - Accent3" xfId="30" builtinId="40" customBuiltin="1"/>
    <cellStyle name="60% - Accent3 2" xfId="164" xr:uid="{007AB13F-C7FC-4179-B575-2B29ADA8F778}"/>
    <cellStyle name="60% - Accent3 2 2" xfId="165" xr:uid="{CF22347B-F5CD-44C1-9808-D22F4F8E38F7}"/>
    <cellStyle name="60% - Accent3 2 3" xfId="166" xr:uid="{56C3C420-8C8F-49E2-9D55-F63129670DFB}"/>
    <cellStyle name="60% - Accent3 3" xfId="167" xr:uid="{0564CAE7-C2B6-4825-B8BF-5CA2D37274E1}"/>
    <cellStyle name="60% - Accent3 4" xfId="168" xr:uid="{B22406EB-B93A-4F80-A934-95DCC5C6B275}"/>
    <cellStyle name="60% - Accent4" xfId="34" builtinId="44" customBuiltin="1"/>
    <cellStyle name="60% - Accent4 2" xfId="169" xr:uid="{213773F6-613B-4038-A213-330B19278AFF}"/>
    <cellStyle name="60% - Accent4 2 2" xfId="170" xr:uid="{BF744615-02D9-48F0-92D4-BEB6F32344FE}"/>
    <cellStyle name="60% - Accent4 2 3" xfId="171" xr:uid="{31091A8B-0F3C-41DB-9BAA-54621E60A5A1}"/>
    <cellStyle name="60% - Accent4 3" xfId="172" xr:uid="{C97CA3F7-D334-43F9-9395-03F855BE5921}"/>
    <cellStyle name="60% - Accent4 4" xfId="173" xr:uid="{9AAD2B27-75BA-4EF6-81CA-01FFB8E28A15}"/>
    <cellStyle name="60% - Accent5" xfId="38" builtinId="48" customBuiltin="1"/>
    <cellStyle name="60% - Accent5 2" xfId="174" xr:uid="{8AE12363-A292-4F2A-BF24-1593CD5EC488}"/>
    <cellStyle name="60% - Accent5 2 2" xfId="175" xr:uid="{06A8771F-FC16-495F-8CCB-F0ABD1767EC6}"/>
    <cellStyle name="60% - Accent5 2 3" xfId="176" xr:uid="{0B38F928-3605-427C-A324-4F001AE375E3}"/>
    <cellStyle name="60% - Accent5 3" xfId="177" xr:uid="{64BBAC98-3F49-4073-8486-2EE8A8FB8893}"/>
    <cellStyle name="60% - Accent5 4" xfId="178" xr:uid="{C590C08B-1715-4063-83A9-17F04B651394}"/>
    <cellStyle name="60% - Accent6" xfId="42" builtinId="52" customBuiltin="1"/>
    <cellStyle name="60% - Accent6 2" xfId="179" xr:uid="{9D8C1298-0335-4F9A-9B9E-C02DAEDC6E55}"/>
    <cellStyle name="60% - Accent6 2 2" xfId="180" xr:uid="{73C5F072-C1BB-478F-97D5-F81AB3E0D251}"/>
    <cellStyle name="60% - Accent6 2 3" xfId="181" xr:uid="{EEBEA6C7-E458-495E-AEEB-19BC038DACAE}"/>
    <cellStyle name="60% - Accent6 3" xfId="182" xr:uid="{A2856F5E-5B79-4C51-80EB-334D8645A70C}"/>
    <cellStyle name="60% - Accent6 4" xfId="183" xr:uid="{CFCB736D-7091-447D-BF80-7407A0621F14}"/>
    <cellStyle name="Accent1" xfId="19" builtinId="29" customBuiltin="1"/>
    <cellStyle name="Accent1 2" xfId="184" xr:uid="{072667DB-248D-4C2B-B4AB-36AEB3CE2C25}"/>
    <cellStyle name="Accent1 2 2" xfId="185" xr:uid="{4312417C-2096-413D-BA1D-54E96751F024}"/>
    <cellStyle name="Accent1 2 3" xfId="186" xr:uid="{0DC0E7B4-20C7-4AEB-A12D-555FF79A632E}"/>
    <cellStyle name="Accent1 3" xfId="187" xr:uid="{9577E100-374B-4F16-9C72-15B2A166CB9E}"/>
    <cellStyle name="Accent1 4" xfId="188" xr:uid="{909EAE7A-5A84-465E-9D16-F39B18DB51C1}"/>
    <cellStyle name="Accent2" xfId="23" builtinId="33" customBuiltin="1"/>
    <cellStyle name="Accent2 2" xfId="189" xr:uid="{E1DD3A9E-1ACD-49CD-8F89-6CD27C998909}"/>
    <cellStyle name="Accent2 2 2" xfId="190" xr:uid="{16128872-01D2-46DB-9292-2A61870AB6B3}"/>
    <cellStyle name="Accent2 2 3" xfId="191" xr:uid="{4BB1FD60-E16F-49DB-BA26-08741783428E}"/>
    <cellStyle name="Accent2 3" xfId="192" xr:uid="{08C621C4-1679-406B-9ED6-AD2D65AED583}"/>
    <cellStyle name="Accent2 4" xfId="193" xr:uid="{C775EAA4-8BD3-479D-A29A-A5F90276C1EA}"/>
    <cellStyle name="Accent3" xfId="27" builtinId="37" customBuiltin="1"/>
    <cellStyle name="Accent3 2" xfId="194" xr:uid="{AADEEA05-D04D-4D19-926E-1B3BC102F79F}"/>
    <cellStyle name="Accent3 2 2" xfId="195" xr:uid="{A45942E8-5BF9-46B9-AAE6-3BF62A93E435}"/>
    <cellStyle name="Accent3 2 3" xfId="196" xr:uid="{8768902F-174E-4C6C-8065-C9744631051F}"/>
    <cellStyle name="Accent3 3" xfId="197" xr:uid="{61F29697-63F5-488F-A64B-63E7346AF259}"/>
    <cellStyle name="Accent3 4" xfId="198" xr:uid="{16EFBB96-B501-4946-BC54-2935942A203B}"/>
    <cellStyle name="Accent4" xfId="31" builtinId="41" customBuiltin="1"/>
    <cellStyle name="Accent4 2" xfId="199" xr:uid="{9A1D7EEC-9F1E-4275-A815-CB18C572A334}"/>
    <cellStyle name="Accent4 2 2" xfId="200" xr:uid="{29B57BA2-F9A5-469E-8CF1-96EE51449757}"/>
    <cellStyle name="Accent4 2 3" xfId="201" xr:uid="{C03576D4-E0E3-4EF4-9AED-014669B0F5FD}"/>
    <cellStyle name="Accent4 3" xfId="202" xr:uid="{D22A36FD-5F92-4069-BAAE-647FA0659A01}"/>
    <cellStyle name="Accent4 4" xfId="203" xr:uid="{51B0CC53-D524-46F9-8DA2-84CA0E5032B2}"/>
    <cellStyle name="Accent5" xfId="35" builtinId="45" customBuiltin="1"/>
    <cellStyle name="Accent5 2" xfId="204" xr:uid="{9AAD8169-8A03-4136-A4E4-F5E13E378500}"/>
    <cellStyle name="Accent5 2 2" xfId="205" xr:uid="{81ADA79C-22EF-4B0D-90EC-5BD7A046831A}"/>
    <cellStyle name="Accent5 2 3" xfId="206" xr:uid="{A0683700-ADAC-47BB-8E38-78BD8087B09E}"/>
    <cellStyle name="Accent5 3" xfId="207" xr:uid="{DF435F39-6864-43A2-8589-D8880E89CA2E}"/>
    <cellStyle name="Accent5 4" xfId="208" xr:uid="{F40E58B0-9EE1-4221-BE89-E9F2C6AC2085}"/>
    <cellStyle name="Accent6" xfId="39" builtinId="49" customBuiltin="1"/>
    <cellStyle name="Accent6 2" xfId="209" xr:uid="{B9C5F711-6635-4F9B-B655-491C808F0077}"/>
    <cellStyle name="Accent6 2 2" xfId="210" xr:uid="{18220692-9F8D-4AB4-81CC-37DD8720A142}"/>
    <cellStyle name="Accent6 2 3" xfId="211" xr:uid="{101C24C9-77B3-40C2-A890-1ED0F2C22E1F}"/>
    <cellStyle name="Accent6 3" xfId="212" xr:uid="{06F3BF68-8919-4319-ABD4-74B9341BD40A}"/>
    <cellStyle name="Accent6 4" xfId="213" xr:uid="{6D3B9B25-F786-4BF8-88BD-B3A049C7602A}"/>
    <cellStyle name="Bad" xfId="8" builtinId="27" customBuiltin="1"/>
    <cellStyle name="Bad 2" xfId="214" xr:uid="{46C11F67-0CB5-4BE2-8E8B-FE6DE45FF1B1}"/>
    <cellStyle name="Bad 2 2" xfId="215" xr:uid="{066F3A65-74F0-4B02-9413-4B80CB09C1B9}"/>
    <cellStyle name="Bad 2 3" xfId="216" xr:uid="{1131DF4A-25B0-42B7-8B9E-AEE2E5C98910}"/>
    <cellStyle name="Bad 3" xfId="217" xr:uid="{3E5DB690-3B75-4D4F-A3B4-338BFD237E75}"/>
    <cellStyle name="Bad 4" xfId="218" xr:uid="{4D47840A-EB08-4F83-8A88-447B9CB5DEB7}"/>
    <cellStyle name="Calculation" xfId="12" builtinId="22" customBuiltin="1"/>
    <cellStyle name="Calculation 2" xfId="219" xr:uid="{BBFF5D26-84F6-46C0-B757-39C6D2AFFF55}"/>
    <cellStyle name="Calculation 2 2" xfId="220" xr:uid="{3238C41F-E519-4950-BDE7-159949B1411A}"/>
    <cellStyle name="Calculation 2 3" xfId="221" xr:uid="{0053C02C-37B2-440A-B101-57FB4E33A4E9}"/>
    <cellStyle name="Calculation 3" xfId="222" xr:uid="{7DD6E9DA-9FAC-4097-84FC-1BC3D618C8C1}"/>
    <cellStyle name="Calculation 4" xfId="223" xr:uid="{8F8E4B62-4853-49DC-9F00-A6C4CAA30E72}"/>
    <cellStyle name="CellBAValue" xfId="224" xr:uid="{C8B4A11B-ED25-434C-92F2-9DADD7D3B071}"/>
    <cellStyle name="CellBAValue 2" xfId="225" xr:uid="{C6E93117-2F16-4B7E-9592-0773683D94EF}"/>
    <cellStyle name="CellNationValue" xfId="226" xr:uid="{76DA9F60-A18A-4057-8F9A-C163FAEA6EF4}"/>
    <cellStyle name="CellUAValue" xfId="227" xr:uid="{F1D90CDE-BE22-41C7-A686-D42CDD225D5E}"/>
    <cellStyle name="CellUAValue 2" xfId="228" xr:uid="{7EE70D8A-F15B-4252-BEB0-0A29D7D467DE}"/>
    <cellStyle name="cf1" xfId="229" xr:uid="{FD07923C-B073-4010-B88F-5E1134F4AE91}"/>
    <cellStyle name="cf2" xfId="230" xr:uid="{6099E3DD-098F-4E3C-9FBA-32983A447467}"/>
    <cellStyle name="Check Cell" xfId="14" builtinId="23" customBuiltin="1"/>
    <cellStyle name="Check Cell 2" xfId="231" xr:uid="{32FD0D48-9240-4097-B01B-3A1CE3B4A7A1}"/>
    <cellStyle name="Check Cell 2 2" xfId="232" xr:uid="{A8632C32-1678-42BF-B53E-C414B3AECADC}"/>
    <cellStyle name="Check Cell 2 3" xfId="233" xr:uid="{54FBD9DC-8650-465F-A6F3-D9C9B15AD526}"/>
    <cellStyle name="Check Cell 3" xfId="234" xr:uid="{8AE7E7DC-032C-4F75-B067-77FD150753B2}"/>
    <cellStyle name="Check Cell 4" xfId="235" xr:uid="{A85592A6-6474-40B1-AF91-DBFEA4FC0307}"/>
    <cellStyle name="Comma" xfId="1" builtinId="3" customBuiltin="1"/>
    <cellStyle name="Comma 2" xfId="236" xr:uid="{713434D1-8575-4AE6-A935-F15C2E631EDC}"/>
    <cellStyle name="Comma 2 2" xfId="237" xr:uid="{E135964A-1172-465E-BFD6-22DEE4D3CE09}"/>
    <cellStyle name="Comma 2 2 2" xfId="238" xr:uid="{D6707F21-5EA7-4929-8CAE-7EA8E05CAC32}"/>
    <cellStyle name="Comma 2 2 2 2" xfId="239" xr:uid="{B6C5B55C-59DF-4D68-8CCF-3EC21AA32C76}"/>
    <cellStyle name="Comma 2 2 2 3" xfId="240" xr:uid="{6D787DEF-5155-45D4-8387-46775C524AFB}"/>
    <cellStyle name="Comma 2 2 2 4" xfId="241" xr:uid="{7A51F917-5AF0-4D57-B096-2F7B7774F906}"/>
    <cellStyle name="Comma 2 2 3" xfId="242" xr:uid="{3290D066-2923-4369-BC34-D7CDA7DE8E2C}"/>
    <cellStyle name="Comma 2 2 3 2" xfId="243" xr:uid="{303CCD84-8C47-4F70-93F0-681282BBB0A7}"/>
    <cellStyle name="Comma 2 2 3 3" xfId="244" xr:uid="{32DD1D8D-BA12-428D-A133-4E6996CD95AB}"/>
    <cellStyle name="Comma 2 2 3 4" xfId="245" xr:uid="{0BDFBB56-826D-4431-87F9-4366C0E0C45D}"/>
    <cellStyle name="Comma 2 3" xfId="246" xr:uid="{194EF3DF-9850-40C1-B820-09713D083325}"/>
    <cellStyle name="Comma 2 3 2" xfId="247" xr:uid="{57334847-39B6-4B7E-906F-987E28D8B3D1}"/>
    <cellStyle name="Comma 2 3 2 2" xfId="248" xr:uid="{8D872915-8DB7-4473-8E6D-00BDF711E724}"/>
    <cellStyle name="Comma 2 3 2 3" xfId="249" xr:uid="{3223F36E-883B-450A-80E7-80C48FB01160}"/>
    <cellStyle name="Comma 2 3 2 4" xfId="250" xr:uid="{25AB88D2-7120-4793-8DD0-351259BCD73B}"/>
    <cellStyle name="Comma 2 3 3" xfId="251" xr:uid="{6A154C4D-686D-49ED-A90F-875024FBE89D}"/>
    <cellStyle name="Comma 2 3 3 2" xfId="252" xr:uid="{5C153D19-B43C-4467-8FDC-6045314D9B82}"/>
    <cellStyle name="Comma 2 3 3 3" xfId="253" xr:uid="{677E01A6-88D2-47FE-A170-017309124FB5}"/>
    <cellStyle name="Comma 2 3 3 4" xfId="254" xr:uid="{11F6227A-9E02-4689-92E2-82B14E37EE80}"/>
    <cellStyle name="Comma 2 4" xfId="255" xr:uid="{E2C6DFF6-C642-4B5C-8743-D93C59A7D7F4}"/>
    <cellStyle name="Comma 2 4 2" xfId="256" xr:uid="{E7202728-6078-4ECC-B846-CFE0EDE5DBD3}"/>
    <cellStyle name="Comma 2 4 2 2" xfId="257" xr:uid="{D9195D19-D851-4C7F-A5F6-7D33573BF8F4}"/>
    <cellStyle name="Comma 2 4 2 3" xfId="258" xr:uid="{D1365BE1-F026-434B-9254-C51339D2B699}"/>
    <cellStyle name="Comma 2 4 2 4" xfId="259" xr:uid="{CFEBA2CE-47C9-472C-B6D2-B850357455A3}"/>
    <cellStyle name="Comma 2 4 3" xfId="260" xr:uid="{34614FAA-6277-4566-A11B-51E09A82FBC6}"/>
    <cellStyle name="Comma 2 4 3 2" xfId="261" xr:uid="{2019BA3C-D218-4EB1-A8E2-CD2B4F1629EB}"/>
    <cellStyle name="Comma 2 4 3 3" xfId="262" xr:uid="{3F0B1418-715B-450D-A899-F629229FBB6D}"/>
    <cellStyle name="Comma 2 4 3 4" xfId="263" xr:uid="{5C8614AC-14AC-43AA-B33D-F4BF444F4ED3}"/>
    <cellStyle name="Comma 2 5" xfId="264" xr:uid="{B4D6576D-D937-4F14-819E-D1137F96F38A}"/>
    <cellStyle name="Comma 2 5 2" xfId="265" xr:uid="{1F1915D1-EF7B-44D9-A0EA-82C9378E58CF}"/>
    <cellStyle name="Comma 2 5 2 2" xfId="266" xr:uid="{38D1CC79-C35D-424F-9E47-8A22313CC857}"/>
    <cellStyle name="Comma 2 5 2 3" xfId="267" xr:uid="{E2B90DC2-47CC-4521-B9AE-31F1D49752D1}"/>
    <cellStyle name="Comma 2 5 2 4" xfId="268" xr:uid="{58FD0876-EDE4-4BDD-9603-EE655DFC51C0}"/>
    <cellStyle name="Comma 2 5 3" xfId="269" xr:uid="{7DDEC719-53B2-4096-9D66-188DE942493C}"/>
    <cellStyle name="Comma 2 5 4" xfId="270" xr:uid="{D66A32E0-B481-45FB-809C-3391AF159380}"/>
    <cellStyle name="Comma 2 5 5" xfId="271" xr:uid="{06419FB1-6A11-4992-B8E8-EA760AE8BB96}"/>
    <cellStyle name="Comma 2 6" xfId="272" xr:uid="{C9B5F077-33B9-42EF-B2C8-F8858951EF87}"/>
    <cellStyle name="Comma 2 6 2" xfId="273" xr:uid="{24B2684D-91B5-476B-A8F9-3677B3B6131C}"/>
    <cellStyle name="Comma 2 6 3" xfId="274" xr:uid="{344DC1F3-3F3F-4985-A62C-BA28E5A36ED4}"/>
    <cellStyle name="Comma 2 6 4" xfId="275" xr:uid="{F20B04C7-8A4C-4A91-B702-31BA61DD1C66}"/>
    <cellStyle name="Comma 2 7" xfId="276" xr:uid="{2A44AC44-FBCE-49D7-92B7-75DB995C47D7}"/>
    <cellStyle name="Comma 3" xfId="277" xr:uid="{CAF6913D-281B-471D-B5F6-54D6242B9635}"/>
    <cellStyle name="Comma 3 2" xfId="278" xr:uid="{837653AE-EDD9-47D5-972F-B3A0BD86D0CA}"/>
    <cellStyle name="Comma 3 2 2" xfId="279" xr:uid="{132FCCA8-08E8-49B1-9E8E-7E3856589EC2}"/>
    <cellStyle name="Comma 3 2 3" xfId="280" xr:uid="{AB660202-E71A-4403-B51B-9BC6AFAD3F35}"/>
    <cellStyle name="Comma 3 2 4" xfId="281" xr:uid="{6B0C9221-B5D3-4F88-8115-9FC69B707722}"/>
    <cellStyle name="Comma 3 3" xfId="282" xr:uid="{FD7E55D3-556A-490A-A583-EC465B11C787}"/>
    <cellStyle name="Comma 3 3 2" xfId="283" xr:uid="{D8789717-3093-4110-864A-AEC0306185F0}"/>
    <cellStyle name="Comma 3 3 3" xfId="284" xr:uid="{CFB779BE-EC54-462D-A817-53EFE2C045AE}"/>
    <cellStyle name="Comma 3 3 4" xfId="285" xr:uid="{C4872737-74B9-41E5-919B-D2679EC7510F}"/>
    <cellStyle name="Comma 4" xfId="286" xr:uid="{E1360628-061E-47F5-8006-105B67338394}"/>
    <cellStyle name="Comma 4 2" xfId="287" xr:uid="{C690C76E-5329-4299-A51E-5395124D6569}"/>
    <cellStyle name="Comma 4 2 2" xfId="288" xr:uid="{B478C738-70C9-4081-A94F-5980A4287533}"/>
    <cellStyle name="Comma 4 2 2 2" xfId="289" xr:uid="{E357B070-ACF8-49EE-814B-FD7057B64333}"/>
    <cellStyle name="Comma 4 2 2 3" xfId="290" xr:uid="{D06D2C92-6E69-4065-880F-C888D8B3FDB9}"/>
    <cellStyle name="Comma 4 2 2 4" xfId="291" xr:uid="{EBC0322A-F865-4E8F-A206-F3D8036F1BB7}"/>
    <cellStyle name="Comma 4 2 3" xfId="292" xr:uid="{95B812F8-2112-4CAD-9479-A9DB9530FCE0}"/>
    <cellStyle name="Comma 4 2 3 2" xfId="293" xr:uid="{2B68D0D5-BDCF-4065-9326-1A81AE2EC901}"/>
    <cellStyle name="Comma 4 2 3 3" xfId="294" xr:uid="{D5BCFA73-37D9-4379-9D9D-B9E60557A9B4}"/>
    <cellStyle name="Comma 4 2 3 4" xfId="295" xr:uid="{901DF7B1-7AF9-4AF0-8070-406082D54E0B}"/>
    <cellStyle name="Comma 4 3" xfId="296" xr:uid="{03CE6B5A-F788-4E59-BF90-F1FE61FB9415}"/>
    <cellStyle name="Comma 4 3 2" xfId="297" xr:uid="{456659D7-0F7A-46E1-AA15-788B4F017CE6}"/>
    <cellStyle name="Comma 4 3 3" xfId="298" xr:uid="{73A73E11-1611-48C7-B5FC-27753AC1ED5A}"/>
    <cellStyle name="Comma 4 3 4" xfId="299" xr:uid="{16FADAC7-C93E-42D7-9EFA-73B8B886F078}"/>
    <cellStyle name="Comma 4 4" xfId="300" xr:uid="{58BC279B-9C16-42A5-9985-F15A96963743}"/>
    <cellStyle name="Comma 4 4 2" xfId="301" xr:uid="{E6130106-EFAC-4F76-9251-256CF940D3BE}"/>
    <cellStyle name="Comma 4 4 3" xfId="302" xr:uid="{1FA0C610-DBFB-46BF-A5EB-425B4653BB5F}"/>
    <cellStyle name="Comma 4 4 4" xfId="303" xr:uid="{BA1AC12C-2954-4468-80D9-794EFEC8984F}"/>
    <cellStyle name="Comma 5" xfId="304" xr:uid="{36D6C027-D714-40AE-BDA2-0611E7B53F08}"/>
    <cellStyle name="Comma 5 2" xfId="305" xr:uid="{856E1936-5EEE-4B23-99FD-7F3423FCE875}"/>
    <cellStyle name="Comma 5 2 2" xfId="306" xr:uid="{246E8AB0-8455-4C91-B03F-78908E4C3A2A}"/>
    <cellStyle name="Comma 5 2 3" xfId="307" xr:uid="{33A27A68-C9E8-4042-93A8-F1EFB2BA9581}"/>
    <cellStyle name="Comma 5 2 4" xfId="308" xr:uid="{8EE57EB1-FFE3-4BDA-B226-04C1A6BF95F2}"/>
    <cellStyle name="Comma 5 3" xfId="309" xr:uid="{76851272-132B-4AA9-ABBD-F030E3BCEF13}"/>
    <cellStyle name="Comma 5 3 2" xfId="310" xr:uid="{166D1322-0A2D-42AE-A8E5-C1D58A8B30F8}"/>
    <cellStyle name="Comma 5 3 3" xfId="311" xr:uid="{860E53C0-DF65-41DD-A0D0-1A4F5F6848DC}"/>
    <cellStyle name="Comma 5 3 4" xfId="312" xr:uid="{8771D2DE-8D12-4B3B-9B34-90636CD88D1E}"/>
    <cellStyle name="Comma 6" xfId="313" xr:uid="{E71907F3-A720-4912-9616-E7D6F5B5056E}"/>
    <cellStyle name="Comma 6 2" xfId="314" xr:uid="{9DE710D4-F875-49EC-88D8-1BC29B71B3C7}"/>
    <cellStyle name="Comma 6 2 2" xfId="315" xr:uid="{106C39F8-CF79-4550-9D8F-8059888212CF}"/>
    <cellStyle name="Comma 6 2 3" xfId="316" xr:uid="{35806118-284E-421F-B25C-E11B73A880A4}"/>
    <cellStyle name="Comma 6 2 4" xfId="317" xr:uid="{C5220B26-89AB-494C-A71E-BD7659C3310A}"/>
    <cellStyle name="Comma 6 3" xfId="318" xr:uid="{90DE6F19-81DA-4C3F-B546-C98ECA52B161}"/>
    <cellStyle name="Comma 6 4" xfId="319" xr:uid="{5A854C35-E77C-488E-8C56-FC5DCF17CB63}"/>
    <cellStyle name="Comma 6 5" xfId="320" xr:uid="{21DE3715-D0F3-464B-A528-4944FA1F5DFB}"/>
    <cellStyle name="Comma 7" xfId="321" xr:uid="{1BACD83B-5C85-4682-81AC-69EF624713EB}"/>
    <cellStyle name="Comma 7 2" xfId="322" xr:uid="{6EB7A418-F759-490D-83B0-D383B41805C2}"/>
    <cellStyle name="Comma 7 3" xfId="323" xr:uid="{CDDEC064-FFBD-49B1-92CF-3BB477514548}"/>
    <cellStyle name="Comma 7 4" xfId="324" xr:uid="{B1D27A66-CEDA-40CE-9D4A-996A2DD11480}"/>
    <cellStyle name="Comma 8" xfId="325" xr:uid="{27C65B4F-656D-4C54-944C-F25D16E28F3F}"/>
    <cellStyle name="Comma 9" xfId="326" xr:uid="{0617F7C5-214B-436C-AED3-DE24CED8040D}"/>
    <cellStyle name="Explanatory Text" xfId="17" builtinId="53" customBuiltin="1"/>
    <cellStyle name="Explanatory Text 2" xfId="327" xr:uid="{B8AE62B8-2053-484C-B59D-83B1368E2C44}"/>
    <cellStyle name="Explanatory Text 2 2" xfId="328" xr:uid="{3349C2F4-062D-420D-8B50-AB32719C27A2}"/>
    <cellStyle name="Explanatory Text 2 3" xfId="329" xr:uid="{22EAA4B8-7AEB-420E-A80C-BA1C8C29D96F}"/>
    <cellStyle name="Explanatory Text 3" xfId="330" xr:uid="{FA99F10D-1A46-415D-975D-51C47D9BA537}"/>
    <cellStyle name="Explanatory Text 4" xfId="331" xr:uid="{4DE92EAE-B9F7-49AC-BFF1-B1547608FE25}"/>
    <cellStyle name="Good" xfId="7" builtinId="26" customBuiltin="1"/>
    <cellStyle name="Good 2" xfId="332" xr:uid="{C5CFE3A9-7665-4319-B0B2-CB8DEA85392D}"/>
    <cellStyle name="Good 2 2" xfId="333" xr:uid="{E86676D3-8FE6-47C0-9786-D02149162BA3}"/>
    <cellStyle name="Good 2 3" xfId="334" xr:uid="{2C99F870-93C2-4760-9529-FB541AB812E1}"/>
    <cellStyle name="Good 3" xfId="335" xr:uid="{FA900C89-7D11-4620-BC62-108F3EDDBD62}"/>
    <cellStyle name="Good 4" xfId="336" xr:uid="{34985BD1-8CE1-46F8-B3C6-6145D5001B6C}"/>
    <cellStyle name="Heading 1" xfId="3" builtinId="16" customBuiltin="1"/>
    <cellStyle name="Heading 1 2" xfId="337" xr:uid="{3707D688-A66D-4527-BAB2-B04FA3C86C9E}"/>
    <cellStyle name="Heading 1 2 2" xfId="338" xr:uid="{6518E136-36B7-4C00-85AF-B455E2ACEC30}"/>
    <cellStyle name="Heading 1 2 3" xfId="339" xr:uid="{892C44D6-54CA-4B9E-B92E-1C88A2D9B060}"/>
    <cellStyle name="Heading 1 3" xfId="340" xr:uid="{F2C4E665-904D-4DA3-A5E3-DE15E162B18F}"/>
    <cellStyle name="Heading 1 4" xfId="341" xr:uid="{9AE069ED-EF9D-4EB0-B2B7-28A5B5FFFA91}"/>
    <cellStyle name="Heading 2" xfId="4" builtinId="17" customBuiltin="1"/>
    <cellStyle name="Heading 2 2" xfId="342" xr:uid="{AB1154A9-3D20-4151-9C09-9D3E28271380}"/>
    <cellStyle name="Heading 2 2 2" xfId="343" xr:uid="{A2848068-2C83-43EA-AD00-BACFFB964980}"/>
    <cellStyle name="Heading 2 2 3" xfId="344" xr:uid="{3EFF5C71-663A-4773-856A-5F06F838A0F0}"/>
    <cellStyle name="Heading 2 3" xfId="345" xr:uid="{A7453A6A-AE6E-4444-89C4-02938A9B6E97}"/>
    <cellStyle name="Heading 2 4" xfId="346" xr:uid="{8FDFC40A-BCB3-415D-B111-5AB738EEA5FB}"/>
    <cellStyle name="Heading 3" xfId="5" builtinId="18" customBuiltin="1"/>
    <cellStyle name="Heading 3 2" xfId="347" xr:uid="{555D378F-9206-4553-8B39-105E51FFCAB2}"/>
    <cellStyle name="Heading 3 2 2" xfId="348" xr:uid="{947CAAF7-A643-41CD-8A18-E4479172A31D}"/>
    <cellStyle name="Heading 3 2 3" xfId="349" xr:uid="{52C89739-8705-4A46-B3C1-7A91E4FAB9DE}"/>
    <cellStyle name="Heading 3 3" xfId="350" xr:uid="{95E78FB1-15B9-4D9F-B554-5C80F99365E1}"/>
    <cellStyle name="Heading 3 4" xfId="351" xr:uid="{3AC8CF83-94E0-45A8-BD0F-F388014E9280}"/>
    <cellStyle name="Heading 4" xfId="6" builtinId="19" customBuiltin="1"/>
    <cellStyle name="Heading 4 2" xfId="352" xr:uid="{ED8EB7A3-DCF5-4F19-80C0-E97F02031185}"/>
    <cellStyle name="Heading 4 2 2" xfId="353" xr:uid="{00784971-4501-43FC-8B6B-FC1D72C61152}"/>
    <cellStyle name="Heading 4 2 3" xfId="354" xr:uid="{59CF9C0C-2D35-450D-8BF6-7ACC9CF8111E}"/>
    <cellStyle name="Heading 4 3" xfId="355" xr:uid="{5810A0CC-FEDB-4ECF-8EB4-2C578CCA226B}"/>
    <cellStyle name="Heading 4 4" xfId="356" xr:uid="{94A5A9FA-53F1-45F1-B5F4-FD42CB392719}"/>
    <cellStyle name="Hyperlink" xfId="357" xr:uid="{A3379348-6953-4676-87CB-14CBD4639CD1}"/>
    <cellStyle name="Hyperlink 2" xfId="358" xr:uid="{6E7ECCE6-5F6D-45D8-ACE3-1C10C1018E8D}"/>
    <cellStyle name="Hyperlink 2 2" xfId="359" xr:uid="{C0518732-7782-4697-93C0-FC43252FCF84}"/>
    <cellStyle name="Hyperlink 2 3" xfId="360" xr:uid="{89A6CCC3-AC4F-43FA-884B-0E3F7D00FE85}"/>
    <cellStyle name="Hyperlink 3" xfId="361" xr:uid="{995040C1-B660-4D04-A7CC-9E4A4D0D4223}"/>
    <cellStyle name="Hyperlink 4" xfId="362" xr:uid="{0366AE97-9BEB-4A8F-AABE-32C1A7FBB243}"/>
    <cellStyle name="Hyperlink 4 2" xfId="363" xr:uid="{3EBF2FA6-5DB7-4ECE-8F40-58DE52F4C131}"/>
    <cellStyle name="Hyperlink 4 3" xfId="364" xr:uid="{53506DA8-3661-4843-82B6-26BE8386EB9F}"/>
    <cellStyle name="Hyperlink 4 4" xfId="365" xr:uid="{5E12A1FE-E3CD-445D-8EF7-AD23B5973D27}"/>
    <cellStyle name="Hyperlink 5" xfId="366" xr:uid="{820E14C9-633A-495B-B5F9-6BA2ABD22715}"/>
    <cellStyle name="Hyperlink 5 2" xfId="367" xr:uid="{C91F8405-CA9B-4642-BCE4-BA52D4611696}"/>
    <cellStyle name="Hyperlink 5 3" xfId="368" xr:uid="{845E5E09-05C9-4F1D-8A37-B765815E15D8}"/>
    <cellStyle name="Input" xfId="10" builtinId="20" customBuiltin="1"/>
    <cellStyle name="Input 2" xfId="369" xr:uid="{06BA5363-5D2B-4705-9D6D-23AE287C4372}"/>
    <cellStyle name="Input 2 2" xfId="370" xr:uid="{9877F82D-E97B-4FCE-B9E9-A85501F868F5}"/>
    <cellStyle name="Input 2 3" xfId="371" xr:uid="{FB47B704-E298-47AE-932A-9F57B620811D}"/>
    <cellStyle name="Input 3" xfId="372" xr:uid="{38114927-26DB-416A-A0B5-63339829A962}"/>
    <cellStyle name="Input 4" xfId="373" xr:uid="{3DBD9899-7257-40C3-8345-1A77CD6910AE}"/>
    <cellStyle name="Linked Cell" xfId="13" builtinId="24" customBuiltin="1"/>
    <cellStyle name="Linked Cell 2" xfId="374" xr:uid="{46C173B3-85DF-48A0-996E-C6EF189D258D}"/>
    <cellStyle name="Linked Cell 2 2" xfId="375" xr:uid="{75849ED2-A8A9-4970-AAE5-5FDD888C92B9}"/>
    <cellStyle name="Linked Cell 2 3" xfId="376" xr:uid="{3986B499-DC0A-46B5-B821-F1A6903F7079}"/>
    <cellStyle name="Linked Cell 3" xfId="377" xr:uid="{1746E03E-E6A8-477D-B307-F1068333C165}"/>
    <cellStyle name="Linked Cell 4" xfId="378" xr:uid="{48BEF286-1452-43B4-95A5-E1CF052382D3}"/>
    <cellStyle name="Neutral" xfId="9" builtinId="28" customBuiltin="1"/>
    <cellStyle name="Neutral 2" xfId="379" xr:uid="{E22F12D9-82F7-4F55-9BB1-4E3491ACAF62}"/>
    <cellStyle name="Neutral 2 2" xfId="380" xr:uid="{6BAC7C67-0504-490D-9272-7CFC4E7FB52D}"/>
    <cellStyle name="Neutral 2 3" xfId="381" xr:uid="{99703470-2904-4F50-A779-87F8F5CAB1D4}"/>
    <cellStyle name="Neutral 3" xfId="382" xr:uid="{BB28860B-5D1E-457D-9584-01DF05088830}"/>
    <cellStyle name="Neutral 4" xfId="383" xr:uid="{C64A1ED7-48D0-4E90-80C3-2CA7B9C89B18}"/>
    <cellStyle name="Normal" xfId="0" builtinId="0" customBuiltin="1"/>
    <cellStyle name="Normal 10" xfId="384" xr:uid="{B8FFCB70-D279-43B8-A902-EDBD44DBCCA6}"/>
    <cellStyle name="Normal 11" xfId="385" xr:uid="{C1012962-D2A1-4C9C-AC2B-5D1950EB3A38}"/>
    <cellStyle name="Normal 2" xfId="386" xr:uid="{FC8B8B65-85D7-4B41-8998-63BAB0E97D52}"/>
    <cellStyle name="Normal 2 2" xfId="387" xr:uid="{651129C4-2E6F-458C-9AF4-55C529FA9119}"/>
    <cellStyle name="Normal 2 2 2" xfId="388" xr:uid="{10638515-F090-477C-87D4-39FCF2CF721F}"/>
    <cellStyle name="Normal 2 2 3" xfId="389" xr:uid="{CF5A7515-BB2A-4FBF-A235-0F96319E33BD}"/>
    <cellStyle name="Normal 2 2 4" xfId="390" xr:uid="{D19FA26B-453F-4EF1-BE96-EAC9CC6DC2BE}"/>
    <cellStyle name="Normal 2 3" xfId="391" xr:uid="{08779562-C515-4D64-BEDC-71AADC47ABB2}"/>
    <cellStyle name="Normal 2 3 2" xfId="392" xr:uid="{0DFF74A0-F357-476E-B7FA-F4FD39A88966}"/>
    <cellStyle name="Normal 2 3 3" xfId="393" xr:uid="{62DC42CA-DBF3-4DBF-AB5D-FE0EC77E7206}"/>
    <cellStyle name="Normal 2 4" xfId="394" xr:uid="{032A71C3-A0F5-4D1A-83AF-61B7A9227C05}"/>
    <cellStyle name="Normal 2 5" xfId="395" xr:uid="{4A3C6FC1-F338-4F73-B3FE-266F3CE2B6A1}"/>
    <cellStyle name="Normal 3" xfId="396" xr:uid="{828E120A-6980-4CC1-B26C-FBFC6F60E40B}"/>
    <cellStyle name="Normal 3 2" xfId="397" xr:uid="{235D53E6-0166-47E6-8539-D10A45F277E4}"/>
    <cellStyle name="Normal 3 2 2" xfId="398" xr:uid="{B5697E9E-042B-43BC-A192-7CB6C278F592}"/>
    <cellStyle name="Normal 3 3" xfId="399" xr:uid="{C44C67BA-B20D-4055-A706-591BC816CB83}"/>
    <cellStyle name="Normal 3 3 2" xfId="400" xr:uid="{C8A7FFCA-6040-464E-9B70-94A5B7B9A9F6}"/>
    <cellStyle name="Normal 3 3 3" xfId="401" xr:uid="{6EB9713D-4F5A-4E9B-A5EA-8FC412BAE1E5}"/>
    <cellStyle name="Normal 3 3 4" xfId="402" xr:uid="{14DE8E9B-C925-4E4C-ADBE-065A56DB5BF7}"/>
    <cellStyle name="Normal 3 4" xfId="403" xr:uid="{927524C4-8BB0-43F9-BDFC-383EF4853058}"/>
    <cellStyle name="Normal 3 4 2" xfId="404" xr:uid="{9BCF2BF7-4603-440F-9BBA-095A2D524608}"/>
    <cellStyle name="Normal 3 4 3" xfId="405" xr:uid="{AA266A97-2B3E-4296-A1C8-08D5637EBA33}"/>
    <cellStyle name="Normal 3 5" xfId="406" xr:uid="{A21622DB-3548-478D-9733-C32F0A7E9BA4}"/>
    <cellStyle name="Normal 3 5 2" xfId="407" xr:uid="{5E853BC4-08D3-4B5D-97E0-0EE728233D90}"/>
    <cellStyle name="Normal 3 5 3" xfId="408" xr:uid="{8CE9EC00-C8FF-4EE6-9C96-9239DE4E33E4}"/>
    <cellStyle name="Normal 3 6" xfId="409" xr:uid="{3F200A52-7724-413C-8134-63402FEC1ADB}"/>
    <cellStyle name="Normal 3 7" xfId="410" xr:uid="{EA63E23E-2951-4AE2-9A73-BEABC7931586}"/>
    <cellStyle name="Normal 4" xfId="411" xr:uid="{9B437C19-057B-4525-B77A-DD6166D96B7F}"/>
    <cellStyle name="Normal 4 2" xfId="412" xr:uid="{68C9EBEF-33CB-4FDC-B551-FFFD3A4444BB}"/>
    <cellStyle name="Normal 5" xfId="413" xr:uid="{0106CFEE-056F-4E86-8A84-482ECA184036}"/>
    <cellStyle name="Normal 5 2" xfId="414" xr:uid="{242DFE8A-9F19-435D-8D6A-A78E7A4EC19D}"/>
    <cellStyle name="Normal 5 3" xfId="415" xr:uid="{7461C20E-54AA-416E-999F-6A7FD680068E}"/>
    <cellStyle name="Normal 5 4" xfId="416" xr:uid="{1AE4E100-10E0-49E0-8124-D711C9BC817E}"/>
    <cellStyle name="Normal 6" xfId="417" xr:uid="{35A7BDC5-FF14-4A51-B906-0BFD1E221767}"/>
    <cellStyle name="Normal 6 2" xfId="418" xr:uid="{0089F37A-E29F-4FA5-9962-85F3086D6ECB}"/>
    <cellStyle name="Normal 6 3" xfId="419" xr:uid="{DF8C3510-C4FD-4CF7-91E0-221B92D665DB}"/>
    <cellStyle name="Normal 7" xfId="420" xr:uid="{4794AA3A-A0A9-48D0-89C2-E400D8078EEF}"/>
    <cellStyle name="Normal 7 2" xfId="421" xr:uid="{B60DC816-2F15-45D2-BB9A-65CA5A6B48D0}"/>
    <cellStyle name="Normal 7 3" xfId="422" xr:uid="{81AF7445-14B6-4E75-A8DF-88E1315BE886}"/>
    <cellStyle name="Normal 8" xfId="423" xr:uid="{94D23144-ADFC-4E12-9893-F2F51B883EFE}"/>
    <cellStyle name="Normal 9" xfId="424" xr:uid="{07E2B347-D458-4E50-BD3B-559F37881C5D}"/>
    <cellStyle name="Note" xfId="16" builtinId="10" customBuiltin="1"/>
    <cellStyle name="Note 2" xfId="425" xr:uid="{8A433F0B-A1E5-43B4-9F6E-78091017603B}"/>
    <cellStyle name="Note 2 2" xfId="426" xr:uid="{596FBBE5-3601-4383-AE1D-714CFC47C1C5}"/>
    <cellStyle name="Note 2 2 2" xfId="427" xr:uid="{DF7B7E3A-689A-42F1-A682-F011E06652B1}"/>
    <cellStyle name="Note 2 3" xfId="428" xr:uid="{E71F3616-DC5E-46D5-A5C3-303277827E90}"/>
    <cellStyle name="Note 2 4" xfId="429" xr:uid="{8D37475B-C780-4CDD-9642-27DE3FB3EAE3}"/>
    <cellStyle name="Note 2 5" xfId="430" xr:uid="{204316B8-58FF-4C3E-84EF-D54C43CB8569}"/>
    <cellStyle name="Note 2 6" xfId="431" xr:uid="{9DB5788E-4AF5-43CB-8F8E-A0CB48E475BD}"/>
    <cellStyle name="Note 3" xfId="432" xr:uid="{F34FAB31-0C7C-47DB-A71A-286FDB584958}"/>
    <cellStyle name="Note 4" xfId="433" xr:uid="{35D23E34-DB95-4A7E-B8A6-BF7E76A7846F}"/>
    <cellStyle name="Note 5" xfId="434" xr:uid="{D885C675-D6D9-459C-AF49-D070BB724905}"/>
    <cellStyle name="Output" xfId="11" builtinId="21" customBuiltin="1"/>
    <cellStyle name="Output 2" xfId="435" xr:uid="{B7B0C8FD-CC5E-4D89-944E-69E298EB0F5D}"/>
    <cellStyle name="Output 2 2" xfId="436" xr:uid="{F1352B77-253A-4288-98F0-D52708593B08}"/>
    <cellStyle name="Output 2 3" xfId="437" xr:uid="{367CFE05-27C2-45B3-A80E-D26E189D8DFE}"/>
    <cellStyle name="Output 3" xfId="438" xr:uid="{92EE4FD1-D27A-481A-B73D-CD2DB6864831}"/>
    <cellStyle name="Output 4" xfId="439" xr:uid="{1E9BE714-2BDD-4C80-9666-E3ED257066FF}"/>
    <cellStyle name="Per cent" xfId="440" xr:uid="{7A6E7D9A-40CD-4E23-9570-D9A9B25C5568}"/>
    <cellStyle name="Percent 2" xfId="441" xr:uid="{7BDC8D9A-A230-43AB-8879-6667860EAEF0}"/>
    <cellStyle name="Percent 3" xfId="442" xr:uid="{C7B0600F-F315-4945-BD48-11754B82E743}"/>
    <cellStyle name="Percent 4" xfId="443" xr:uid="{A140D775-5C5F-4DC7-9980-024BEAAF35B8}"/>
    <cellStyle name="Title" xfId="2" builtinId="15" customBuiltin="1"/>
    <cellStyle name="Title 2" xfId="444" xr:uid="{67C14DC0-A2AF-4325-9AAA-7F5D2F9B703D}"/>
    <cellStyle name="Title 2 2" xfId="445" xr:uid="{BE47F25B-4D7F-4A34-BC38-AEE56FA3303B}"/>
    <cellStyle name="Title 2 3" xfId="446" xr:uid="{8B3644C7-FFBE-4BCD-957A-0CAE9E1F33B1}"/>
    <cellStyle name="Title 3" xfId="447" xr:uid="{875FD9F4-38ED-4D6A-916E-5A435F4BA303}"/>
    <cellStyle name="Title 4" xfId="448" xr:uid="{FEA6980F-94B5-4200-969D-996250714DD1}"/>
    <cellStyle name="Total" xfId="18" builtinId="25" customBuiltin="1"/>
    <cellStyle name="Total 2" xfId="449" xr:uid="{205EE74C-5685-4A8A-93FE-A5C0DCB765E6}"/>
    <cellStyle name="Total 2 2" xfId="450" xr:uid="{5A420A10-FD6B-4457-8195-B1AF0AD35F3C}"/>
    <cellStyle name="Total 2 3" xfId="451" xr:uid="{70D5EBF2-A7AD-4718-8F6E-69003830E949}"/>
    <cellStyle name="Total 3" xfId="452" xr:uid="{C204D4EA-61AF-45EE-A082-265892D2458B}"/>
    <cellStyle name="Total 4" xfId="453" xr:uid="{14C3404D-F1D4-46AD-9752-5141A3005BCF}"/>
    <cellStyle name="Warning Text" xfId="15" builtinId="11" customBuiltin="1"/>
    <cellStyle name="Warning Text 2" xfId="454" xr:uid="{C16D3797-434B-461C-98B9-804589B0EEA2}"/>
    <cellStyle name="Warning Text 2 2" xfId="455" xr:uid="{EC6A39C2-3EC0-4A3B-8995-754DF5FD11B7}"/>
    <cellStyle name="Warning Text 2 3" xfId="456" xr:uid="{CDE0FEF8-8FC3-4771-8AB4-9608458C4071}"/>
    <cellStyle name="Warning Text 3" xfId="457" xr:uid="{75DC3C8C-E73E-4592-9DE9-A6CCDF5AD780}"/>
    <cellStyle name="Warning Text 4" xfId="458" xr:uid="{00DC6B80-A603-4449-BADD-B5FA5A51D489}"/>
  </cellStyles>
  <dxfs count="3">
    <dxf>
      <font>
        <color rgb="FF9C0006"/>
      </font>
      <fill>
        <patternFill>
          <bgColor rgb="FFFFC7CE"/>
        </patternFill>
      </fill>
    </dxf>
    <dxf>
      <numFmt numFmtId="2" formatCode="0.00"/>
    </dxf>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84077b4dc248f10c/Documents/Hucclecote%20Parish%20Council/Parish%20council%20vacancies/Parish%20vacancies%20.xlsx" TargetMode="External"/><Relationship Id="rId1" Type="http://schemas.openxmlformats.org/officeDocument/2006/relationships/externalLinkPath" Target="/84077b4dc248f10c/Documents/Hucclecote%20Parish%20Council/Parish%20council%20vacancies/Parish%20vacancies%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84077b4dc248f10c/Documents/Hucclecote%20Parish%20Council/Parish%20Council%20precept%20levels/2025%202026%20data/nomis_2025_08_13_200820.xlsx" TargetMode="External"/><Relationship Id="rId1" Type="http://schemas.openxmlformats.org/officeDocument/2006/relationships/externalLinkPath" Target="/84077b4dc248f10c/Documents/Hucclecote%20Parish%20Council/Parish%20Council%20precept%20levels/nomis_2025_08_13_20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by District"/>
      <sheetName val="Vacancies by Council Type"/>
      <sheetName val="Vacancies by Council Size"/>
      <sheetName val="Vacancies Number Descending"/>
      <sheetName val="Vacancies % Descend"/>
      <sheetName val="Cotswold"/>
      <sheetName val="Glos ad Chelt"/>
      <sheetName val="Forest of Dean"/>
      <sheetName val="Stroud District"/>
      <sheetName val="Tewkesbury Borough"/>
      <sheetName val="data to maps sheet"/>
    </sheetNames>
    <sheetDataSet>
      <sheetData sheetId="0"/>
      <sheetData sheetId="1"/>
      <sheetData sheetId="2"/>
      <sheetData sheetId="3"/>
      <sheetData sheetId="4"/>
      <sheetData sheetId="5"/>
      <sheetData sheetId="6"/>
      <sheetData sheetId="7"/>
      <sheetData sheetId="8"/>
      <sheetData sheetId="9"/>
      <sheetData sheetId="10">
        <row r="1">
          <cell r="K1" t="str">
            <v>ons code</v>
          </cell>
          <cell r="L1" t="str">
            <v>Status</v>
          </cell>
        </row>
        <row r="2">
          <cell r="K2" t="str">
            <v>E04004179</v>
          </cell>
          <cell r="L2" t="str">
            <v>Parish Meeting</v>
          </cell>
        </row>
        <row r="3">
          <cell r="K3" t="str">
            <v>E04004336</v>
          </cell>
          <cell r="L3" t="str">
            <v>Parish Meeting</v>
          </cell>
        </row>
        <row r="4">
          <cell r="K4" t="str">
            <v>E04004388</v>
          </cell>
          <cell r="L4" t="str">
            <v>Parish Council</v>
          </cell>
        </row>
        <row r="5">
          <cell r="K5" t="str">
            <v>E04004180</v>
          </cell>
          <cell r="L5" t="str">
            <v>Parish Council</v>
          </cell>
        </row>
        <row r="6">
          <cell r="K6" t="str">
            <v>E04004337</v>
          </cell>
          <cell r="L6" t="str">
            <v>Parish Council</v>
          </cell>
        </row>
        <row r="7">
          <cell r="K7" t="str">
            <v>E04004294</v>
          </cell>
          <cell r="L7" t="str">
            <v>Parish Council</v>
          </cell>
        </row>
        <row r="8">
          <cell r="K8" t="str">
            <v>E04013253</v>
          </cell>
          <cell r="L8" t="str">
            <v>Parish Council</v>
          </cell>
        </row>
        <row r="9">
          <cell r="K9" t="str">
            <v>E04013254</v>
          </cell>
          <cell r="L9" t="str">
            <v>Parish Meeting</v>
          </cell>
        </row>
        <row r="10">
          <cell r="K10" t="str">
            <v>E04004183</v>
          </cell>
          <cell r="L10" t="str">
            <v>Parish Meeting</v>
          </cell>
        </row>
        <row r="11">
          <cell r="K11" t="str">
            <v>E04004184</v>
          </cell>
          <cell r="L11" t="str">
            <v>Parish Council</v>
          </cell>
        </row>
        <row r="12">
          <cell r="K12" t="str">
            <v>E04004338</v>
          </cell>
          <cell r="L12" t="str">
            <v>Parish Council</v>
          </cell>
        </row>
        <row r="13">
          <cell r="K13" t="str">
            <v>E04013261</v>
          </cell>
          <cell r="L13" t="str">
            <v>Parish Council</v>
          </cell>
        </row>
        <row r="14">
          <cell r="K14" t="str">
            <v>E04004389</v>
          </cell>
          <cell r="L14" t="str">
            <v>Parish Council</v>
          </cell>
        </row>
        <row r="15">
          <cell r="K15" t="str">
            <v>E04004185</v>
          </cell>
          <cell r="L15" t="str">
            <v>Parish Meeting</v>
          </cell>
        </row>
        <row r="16">
          <cell r="K16" t="str">
            <v>E04004186</v>
          </cell>
          <cell r="L16" t="str">
            <v>Parish Meeting</v>
          </cell>
        </row>
        <row r="17">
          <cell r="K17" t="str">
            <v>E04004187</v>
          </cell>
          <cell r="L17" t="str">
            <v>Parish Council</v>
          </cell>
        </row>
        <row r="18">
          <cell r="K18" t="str">
            <v>E04004295</v>
          </cell>
          <cell r="L18" t="str">
            <v>Parish Council</v>
          </cell>
        </row>
        <row r="19">
          <cell r="K19" t="str">
            <v>E04004296</v>
          </cell>
          <cell r="L19" t="str">
            <v>Parish Council</v>
          </cell>
        </row>
        <row r="20">
          <cell r="K20" t="str">
            <v>E04013262</v>
          </cell>
          <cell r="L20" t="str">
            <v>Parish Council</v>
          </cell>
        </row>
        <row r="21">
          <cell r="K21" t="str">
            <v>E04004188</v>
          </cell>
          <cell r="L21" t="str">
            <v>Parish Council</v>
          </cell>
        </row>
        <row r="22">
          <cell r="K22" t="str">
            <v>E04004189</v>
          </cell>
          <cell r="L22" t="str">
            <v>Parish Meeting</v>
          </cell>
        </row>
        <row r="23">
          <cell r="K23" t="str">
            <v>E04004190</v>
          </cell>
          <cell r="L23" t="str">
            <v>Parish Council</v>
          </cell>
        </row>
        <row r="24">
          <cell r="K24" t="str">
            <v>E04004191</v>
          </cell>
          <cell r="L24" t="str">
            <v>Parish Meeting</v>
          </cell>
        </row>
        <row r="25">
          <cell r="K25" t="str">
            <v>E04013301</v>
          </cell>
          <cell r="L25" t="str">
            <v>Parish Council</v>
          </cell>
        </row>
        <row r="26">
          <cell r="K26" t="str">
            <v>E04004339</v>
          </cell>
          <cell r="L26" t="str">
            <v>Town Council</v>
          </cell>
        </row>
        <row r="27">
          <cell r="K27" t="str">
            <v>E04004193</v>
          </cell>
          <cell r="L27" t="str">
            <v>Parish Council</v>
          </cell>
        </row>
        <row r="28">
          <cell r="K28" t="str">
            <v>E04004194</v>
          </cell>
          <cell r="L28" t="str">
            <v>Parish Council</v>
          </cell>
        </row>
        <row r="29">
          <cell r="K29" t="str">
            <v>E04013302</v>
          </cell>
          <cell r="L29" t="str">
            <v>Parish Council</v>
          </cell>
        </row>
        <row r="30">
          <cell r="K30" t="str">
            <v>E04013263</v>
          </cell>
          <cell r="L30" t="str">
            <v>Parish Council</v>
          </cell>
        </row>
        <row r="31">
          <cell r="K31" t="str">
            <v>E04012999</v>
          </cell>
          <cell r="L31" t="str">
            <v>Parish Council</v>
          </cell>
        </row>
        <row r="32">
          <cell r="K32" t="str">
            <v>E04004297</v>
          </cell>
          <cell r="L32" t="str">
            <v>Parish Council</v>
          </cell>
        </row>
        <row r="33">
          <cell r="K33" t="str">
            <v>E04004195</v>
          </cell>
          <cell r="L33" t="str">
            <v>Parish Council</v>
          </cell>
        </row>
        <row r="34">
          <cell r="K34" t="str">
            <v>E04004196</v>
          </cell>
          <cell r="L34" t="str">
            <v>Parish Council</v>
          </cell>
        </row>
        <row r="35">
          <cell r="K35" t="str">
            <v>E04004392</v>
          </cell>
          <cell r="L35" t="str">
            <v>Parish Council</v>
          </cell>
        </row>
        <row r="36">
          <cell r="K36" t="str">
            <v>E04004197</v>
          </cell>
          <cell r="L36" t="str">
            <v>Parish Council</v>
          </cell>
        </row>
        <row r="37">
          <cell r="K37" t="str">
            <v>E04004198</v>
          </cell>
          <cell r="L37" t="str">
            <v>Parish Council</v>
          </cell>
        </row>
        <row r="38">
          <cell r="K38" t="str">
            <v>E04004199</v>
          </cell>
          <cell r="L38" t="str">
            <v>Parish Council</v>
          </cell>
        </row>
        <row r="39">
          <cell r="K39" t="str">
            <v>E04013000</v>
          </cell>
          <cell r="L39" t="str">
            <v>Parish Council</v>
          </cell>
        </row>
        <row r="40">
          <cell r="K40" t="str">
            <v>E04013329</v>
          </cell>
          <cell r="L40" t="str">
            <v>Parish Council</v>
          </cell>
        </row>
        <row r="41">
          <cell r="K41" t="str">
            <v>E04004201</v>
          </cell>
          <cell r="L41" t="str">
            <v>Parish Council</v>
          </cell>
        </row>
        <row r="42">
          <cell r="K42" t="str">
            <v>E04004393</v>
          </cell>
          <cell r="L42" t="str">
            <v>Parish Council</v>
          </cell>
        </row>
        <row r="43">
          <cell r="K43" t="str">
            <v>E04004298</v>
          </cell>
          <cell r="L43" t="str">
            <v>Parish Council</v>
          </cell>
        </row>
        <row r="44">
          <cell r="K44" t="str">
            <v>E04004341</v>
          </cell>
          <cell r="L44" t="str">
            <v>Parish Council</v>
          </cell>
        </row>
        <row r="45">
          <cell r="K45" t="str">
            <v>E04004394</v>
          </cell>
          <cell r="L45" t="str">
            <v>Parish Council</v>
          </cell>
        </row>
        <row r="46">
          <cell r="K46" t="str">
            <v>E04013025</v>
          </cell>
          <cell r="L46" t="str">
            <v>Town Council</v>
          </cell>
        </row>
        <row r="47">
          <cell r="K47" t="str">
            <v>E04004343</v>
          </cell>
          <cell r="L47" t="str">
            <v>Parish Council</v>
          </cell>
        </row>
        <row r="48">
          <cell r="K48" t="str">
            <v>E04004395</v>
          </cell>
          <cell r="L48" t="str">
            <v>Parish Council</v>
          </cell>
        </row>
        <row r="49">
          <cell r="K49" t="str">
            <v>E04013001</v>
          </cell>
          <cell r="L49" t="str">
            <v>Parish Council</v>
          </cell>
        </row>
        <row r="50">
          <cell r="K50" t="str">
            <v>E04012753</v>
          </cell>
          <cell r="L50" t="str">
            <v>Town Council</v>
          </cell>
        </row>
        <row r="51">
          <cell r="K51" t="str">
            <v>E04004202</v>
          </cell>
          <cell r="L51" t="str">
            <v>Parish Council</v>
          </cell>
        </row>
        <row r="52">
          <cell r="K52" t="str">
            <v>E04004203</v>
          </cell>
          <cell r="L52" t="str">
            <v>Parish Council</v>
          </cell>
        </row>
        <row r="53">
          <cell r="K53" t="str">
            <v>E04004204</v>
          </cell>
          <cell r="L53" t="str">
            <v>Parish Council</v>
          </cell>
        </row>
        <row r="54">
          <cell r="K54" t="str">
            <v>E04004299</v>
          </cell>
          <cell r="L54" t="str">
            <v>Parish Council</v>
          </cell>
        </row>
        <row r="55">
          <cell r="K55" t="str">
            <v>E04013264</v>
          </cell>
          <cell r="L55" t="str">
            <v>Parish Council</v>
          </cell>
        </row>
        <row r="56">
          <cell r="K56" t="str">
            <v>E04004300</v>
          </cell>
          <cell r="L56" t="str">
            <v>Town Council</v>
          </cell>
        </row>
        <row r="57">
          <cell r="K57" t="str">
            <v>E04013303</v>
          </cell>
          <cell r="L57" t="str">
            <v>Town Council</v>
          </cell>
        </row>
        <row r="58">
          <cell r="K58" t="str">
            <v>E04004206</v>
          </cell>
          <cell r="L58" t="str">
            <v>Parish Meeting</v>
          </cell>
        </row>
        <row r="59">
          <cell r="K59" t="str">
            <v>E04004345</v>
          </cell>
          <cell r="L59" t="str">
            <v>Parish Council</v>
          </cell>
        </row>
        <row r="60">
          <cell r="K60" t="str">
            <v>E04012376</v>
          </cell>
          <cell r="L60" t="str">
            <v>Parish Council</v>
          </cell>
        </row>
        <row r="61">
          <cell r="K61" t="str">
            <v>E04013304</v>
          </cell>
          <cell r="L61" t="str">
            <v>Parish Council</v>
          </cell>
        </row>
        <row r="62">
          <cell r="K62" t="str">
            <v>E04004209</v>
          </cell>
          <cell r="L62" t="str">
            <v>Parish Council</v>
          </cell>
        </row>
        <row r="63">
          <cell r="K63" t="str">
            <v>E04004301</v>
          </cell>
          <cell r="L63" t="str">
            <v>Town Council</v>
          </cell>
        </row>
        <row r="64">
          <cell r="K64" t="str">
            <v>E04012378</v>
          </cell>
          <cell r="L64" t="str">
            <v>Parish Meeting</v>
          </cell>
        </row>
        <row r="65">
          <cell r="K65" t="str">
            <v>E04004211</v>
          </cell>
          <cell r="L65" t="str">
            <v>Parish Council</v>
          </cell>
        </row>
        <row r="66">
          <cell r="K66" t="str">
            <v>E04004212</v>
          </cell>
          <cell r="L66" t="str">
            <v>Parish Council</v>
          </cell>
        </row>
        <row r="67">
          <cell r="K67" t="str">
            <v>E04004213</v>
          </cell>
          <cell r="L67" t="str">
            <v>Parish Meeting</v>
          </cell>
        </row>
        <row r="68">
          <cell r="K68" t="str">
            <v>E04004214</v>
          </cell>
          <cell r="L68" t="str">
            <v>Parish Council</v>
          </cell>
        </row>
        <row r="69">
          <cell r="K69" t="str">
            <v>E04004302</v>
          </cell>
          <cell r="L69" t="str">
            <v>Parish Council</v>
          </cell>
        </row>
        <row r="70">
          <cell r="K70" t="str">
            <v>E04013305</v>
          </cell>
          <cell r="L70" t="str">
            <v>Parish Council</v>
          </cell>
        </row>
        <row r="71">
          <cell r="K71" t="str">
            <v>E04013002</v>
          </cell>
          <cell r="L71" t="str">
            <v>Parish Council</v>
          </cell>
        </row>
        <row r="72">
          <cell r="K72" t="str">
            <v>E04004216</v>
          </cell>
          <cell r="L72" t="str">
            <v>Parish Council</v>
          </cell>
        </row>
        <row r="73">
          <cell r="K73" t="str">
            <v>E04004217</v>
          </cell>
          <cell r="L73" t="str">
            <v>Parish Council</v>
          </cell>
        </row>
        <row r="74">
          <cell r="K74" t="str">
            <v>E04004397</v>
          </cell>
          <cell r="L74" t="str">
            <v>Parish Council</v>
          </cell>
        </row>
        <row r="75">
          <cell r="K75" t="str">
            <v>E04004218</v>
          </cell>
          <cell r="L75" t="str">
            <v>Parish Council</v>
          </cell>
        </row>
        <row r="76">
          <cell r="K76" t="str">
            <v>E04004219</v>
          </cell>
          <cell r="L76" t="str">
            <v>Parish Meeting</v>
          </cell>
        </row>
        <row r="77">
          <cell r="K77" t="str">
            <v>E04004220</v>
          </cell>
          <cell r="L77" t="str">
            <v>Parish Council</v>
          </cell>
        </row>
        <row r="78">
          <cell r="K78" t="str">
            <v>E04004221</v>
          </cell>
          <cell r="L78" t="str">
            <v>Parish Council</v>
          </cell>
        </row>
        <row r="79">
          <cell r="K79" t="str">
            <v>E04004398</v>
          </cell>
          <cell r="L79" t="str">
            <v>Parish Council</v>
          </cell>
        </row>
        <row r="80">
          <cell r="K80" t="str">
            <v>E04013255</v>
          </cell>
          <cell r="L80" t="str">
            <v>Parish Council</v>
          </cell>
        </row>
        <row r="81">
          <cell r="K81" t="str">
            <v>E04004303</v>
          </cell>
          <cell r="L81" t="str">
            <v>Parish Council</v>
          </cell>
        </row>
        <row r="82">
          <cell r="K82" t="str">
            <v>E04013313</v>
          </cell>
          <cell r="L82" t="str">
            <v>Parish Council</v>
          </cell>
        </row>
        <row r="83">
          <cell r="K83" t="str">
            <v>E04004347</v>
          </cell>
          <cell r="L83" t="str">
            <v>Town Council</v>
          </cell>
        </row>
        <row r="84">
          <cell r="K84" t="str">
            <v>E04004304</v>
          </cell>
          <cell r="L84" t="str">
            <v>Parish Council</v>
          </cell>
        </row>
        <row r="85">
          <cell r="K85" t="str">
            <v>E04013414</v>
          </cell>
          <cell r="L85" t="str">
            <v>Parish Council</v>
          </cell>
        </row>
        <row r="86">
          <cell r="K86" t="str">
            <v>E04004225</v>
          </cell>
          <cell r="L86" t="str">
            <v>Parish Council</v>
          </cell>
        </row>
        <row r="87">
          <cell r="K87" t="str">
            <v>E04004226</v>
          </cell>
          <cell r="L87" t="str">
            <v>Parish Council</v>
          </cell>
        </row>
        <row r="88">
          <cell r="K88" t="str">
            <v>E04004227</v>
          </cell>
          <cell r="L88" t="str">
            <v>Parish Meeting</v>
          </cell>
        </row>
        <row r="89">
          <cell r="K89" t="str">
            <v>E04012380</v>
          </cell>
          <cell r="L89" t="str">
            <v>Parish Council</v>
          </cell>
        </row>
        <row r="90">
          <cell r="K90" t="str">
            <v>E04004349</v>
          </cell>
          <cell r="L90" t="str">
            <v>Parish Council</v>
          </cell>
        </row>
        <row r="91">
          <cell r="K91" t="str">
            <v>E04004400</v>
          </cell>
          <cell r="L91" t="str">
            <v>Parish Council</v>
          </cell>
        </row>
        <row r="92">
          <cell r="K92" t="str">
            <v>E04004305</v>
          </cell>
          <cell r="L92" t="str">
            <v>Parish Council</v>
          </cell>
        </row>
        <row r="93">
          <cell r="K93" t="str">
            <v>E04004229</v>
          </cell>
          <cell r="L93" t="str">
            <v>Parish Council</v>
          </cell>
        </row>
        <row r="94">
          <cell r="K94" t="str">
            <v>E04012381</v>
          </cell>
          <cell r="L94" t="str">
            <v>Town Council</v>
          </cell>
        </row>
        <row r="95">
          <cell r="K95" t="str">
            <v>E04004231</v>
          </cell>
          <cell r="L95" t="str">
            <v>Parish Meeting</v>
          </cell>
        </row>
        <row r="96">
          <cell r="K96" t="str">
            <v>E04004401</v>
          </cell>
          <cell r="L96" t="str">
            <v>Parish Council</v>
          </cell>
        </row>
        <row r="97">
          <cell r="K97" t="str">
            <v>E04004350</v>
          </cell>
          <cell r="L97" t="str">
            <v>Parish Council</v>
          </cell>
        </row>
        <row r="98">
          <cell r="K98" t="str">
            <v>E04004351</v>
          </cell>
          <cell r="L98" t="str">
            <v>Parish Council</v>
          </cell>
        </row>
        <row r="99">
          <cell r="K99" t="str">
            <v>E04004352</v>
          </cell>
          <cell r="L99" t="str">
            <v>Parish Council</v>
          </cell>
        </row>
        <row r="100">
          <cell r="K100" t="str">
            <v>E04004334</v>
          </cell>
          <cell r="L100" t="str">
            <v>Parish Council</v>
          </cell>
        </row>
        <row r="101">
          <cell r="K101" t="str">
            <v>E04004402</v>
          </cell>
          <cell r="L101" t="str">
            <v>Parish Council</v>
          </cell>
        </row>
        <row r="102">
          <cell r="K102" t="str">
            <v>E04013415</v>
          </cell>
          <cell r="L102" t="str">
            <v>Parish Council</v>
          </cell>
        </row>
        <row r="103">
          <cell r="K103" t="str">
            <v>E04004232</v>
          </cell>
          <cell r="L103" t="str">
            <v>Parish Council</v>
          </cell>
        </row>
        <row r="104">
          <cell r="K104" t="str">
            <v>E04004403</v>
          </cell>
          <cell r="L104" t="str">
            <v>Parish Meeting</v>
          </cell>
        </row>
        <row r="105">
          <cell r="K105" t="str">
            <v>E04004434</v>
          </cell>
          <cell r="L105" t="str">
            <v>Parish Council</v>
          </cell>
        </row>
        <row r="106">
          <cell r="K106" t="str">
            <v>E04004233</v>
          </cell>
          <cell r="L106" t="str">
            <v>Parish Council</v>
          </cell>
        </row>
        <row r="107">
          <cell r="K107" t="str">
            <v>E04004353</v>
          </cell>
          <cell r="L107" t="str">
            <v>Parish Council</v>
          </cell>
        </row>
        <row r="108">
          <cell r="K108" t="str">
            <v>E04004354</v>
          </cell>
          <cell r="L108" t="str">
            <v>Parish Council</v>
          </cell>
        </row>
        <row r="109">
          <cell r="K109" t="str">
            <v>E04004234</v>
          </cell>
          <cell r="L109" t="str">
            <v>Parish Meeting</v>
          </cell>
        </row>
        <row r="110">
          <cell r="K110" t="str">
            <v>E04013004</v>
          </cell>
          <cell r="L110" t="str">
            <v>Parish Council</v>
          </cell>
        </row>
        <row r="111">
          <cell r="K111" t="str">
            <v>E04004356</v>
          </cell>
          <cell r="L111" t="str">
            <v>Parish Council</v>
          </cell>
        </row>
        <row r="112">
          <cell r="K112" t="str">
            <v>E04013005</v>
          </cell>
          <cell r="L112" t="str">
            <v>Parish Council</v>
          </cell>
        </row>
        <row r="113">
          <cell r="K113" t="str">
            <v>E04004306</v>
          </cell>
          <cell r="L113" t="str">
            <v>Parish Council</v>
          </cell>
        </row>
        <row r="114">
          <cell r="K114" t="str">
            <v>E04004404</v>
          </cell>
          <cell r="L114" t="str">
            <v>Parish Meeting</v>
          </cell>
        </row>
        <row r="115">
          <cell r="K115" t="str">
            <v>E04004235</v>
          </cell>
          <cell r="L115" t="str">
            <v>Parish Council</v>
          </cell>
        </row>
        <row r="116">
          <cell r="K116" t="str">
            <v>E04004405</v>
          </cell>
          <cell r="L116" t="str">
            <v>Parish Meeting</v>
          </cell>
        </row>
        <row r="117">
          <cell r="K117" t="str">
            <v>E04004236</v>
          </cell>
          <cell r="L117" t="str">
            <v>Parish Meeting</v>
          </cell>
        </row>
        <row r="118">
          <cell r="K118" t="str">
            <v>E04004307</v>
          </cell>
          <cell r="L118" t="str">
            <v>Parish Council</v>
          </cell>
        </row>
        <row r="119">
          <cell r="K119" t="str">
            <v>E04013265</v>
          </cell>
          <cell r="L119" t="str">
            <v>Parish Council</v>
          </cell>
        </row>
        <row r="120">
          <cell r="K120" t="str">
            <v>E04004358</v>
          </cell>
          <cell r="L120" t="str">
            <v>Parish Council</v>
          </cell>
        </row>
        <row r="121">
          <cell r="K121" t="str">
            <v>E04004359</v>
          </cell>
          <cell r="L121" t="str">
            <v>Parish Council</v>
          </cell>
        </row>
        <row r="122">
          <cell r="K122" t="str">
            <v>E04004360</v>
          </cell>
          <cell r="L122" t="str">
            <v>Parish Council</v>
          </cell>
        </row>
        <row r="123">
          <cell r="K123" t="str">
            <v>E04004407</v>
          </cell>
          <cell r="L123" t="str">
            <v>Parish Council</v>
          </cell>
        </row>
        <row r="124">
          <cell r="K124" t="str">
            <v>E04004308</v>
          </cell>
          <cell r="L124" t="str">
            <v>Parish Council</v>
          </cell>
        </row>
        <row r="125">
          <cell r="K125" t="str">
            <v>E04013006</v>
          </cell>
          <cell r="L125" t="str">
            <v>Parish Council</v>
          </cell>
        </row>
        <row r="126">
          <cell r="K126" t="str">
            <v>E04004237</v>
          </cell>
          <cell r="L126" t="str">
            <v>Parish Meeting</v>
          </cell>
        </row>
        <row r="127">
          <cell r="K127" t="str">
            <v>E04013266</v>
          </cell>
          <cell r="L127" t="str">
            <v>Parish Council</v>
          </cell>
        </row>
        <row r="128">
          <cell r="K128" t="str">
            <v>E04004293</v>
          </cell>
          <cell r="L128" t="str">
            <v>Parish Council</v>
          </cell>
        </row>
        <row r="129">
          <cell r="K129" t="str">
            <v>E04004238</v>
          </cell>
          <cell r="L129" t="str">
            <v>Parish Council</v>
          </cell>
        </row>
        <row r="130">
          <cell r="K130" t="str">
            <v>E04004309</v>
          </cell>
          <cell r="L130" t="str">
            <v>Parish Council</v>
          </cell>
        </row>
        <row r="131">
          <cell r="K131" t="str">
            <v>E04012382</v>
          </cell>
          <cell r="L131" t="str">
            <v>Parish Council</v>
          </cell>
        </row>
        <row r="132">
          <cell r="K132" t="str">
            <v>E04004361</v>
          </cell>
          <cell r="L132" t="str">
            <v>Parish Council</v>
          </cell>
        </row>
        <row r="133">
          <cell r="K133" t="str">
            <v>E04004240</v>
          </cell>
          <cell r="L133" t="str">
            <v>Parish Council</v>
          </cell>
        </row>
        <row r="134">
          <cell r="K134" t="str">
            <v>E04013026</v>
          </cell>
          <cell r="L134" t="str">
            <v>Parish Council</v>
          </cell>
        </row>
        <row r="135">
          <cell r="K135" t="str">
            <v>E04004241</v>
          </cell>
          <cell r="L135" t="str">
            <v>Town Council</v>
          </cell>
        </row>
        <row r="136">
          <cell r="K136" t="str">
            <v>E04012754</v>
          </cell>
          <cell r="L136" t="str">
            <v>Parish Council</v>
          </cell>
        </row>
        <row r="137">
          <cell r="K137" t="str">
            <v>E04004409</v>
          </cell>
          <cell r="L137" t="str">
            <v>Parish Council</v>
          </cell>
        </row>
        <row r="138">
          <cell r="K138" t="str">
            <v>E04004363</v>
          </cell>
          <cell r="L138" t="str">
            <v>Parish Council</v>
          </cell>
        </row>
        <row r="139">
          <cell r="K139" t="str">
            <v>E04004242</v>
          </cell>
          <cell r="L139" t="str">
            <v>Parish Council</v>
          </cell>
        </row>
        <row r="140">
          <cell r="K140" t="str">
            <v>E04004310</v>
          </cell>
          <cell r="L140" t="str">
            <v>Parish Council</v>
          </cell>
        </row>
        <row r="141">
          <cell r="K141" t="str">
            <v>E04004244</v>
          </cell>
          <cell r="L141" t="str">
            <v>Parish Council</v>
          </cell>
        </row>
        <row r="142">
          <cell r="K142" t="str">
            <v>E04004243</v>
          </cell>
          <cell r="L142" t="str">
            <v>Parish Council</v>
          </cell>
        </row>
        <row r="143">
          <cell r="K143" t="str">
            <v>E04013267</v>
          </cell>
          <cell r="L143" t="str">
            <v>Parish Council</v>
          </cell>
        </row>
        <row r="144">
          <cell r="K144" t="str">
            <v>E04004311</v>
          </cell>
          <cell r="L144" t="str">
            <v>Parish Council</v>
          </cell>
        </row>
        <row r="145">
          <cell r="K145" t="str">
            <v>E04004364</v>
          </cell>
          <cell r="L145" t="str">
            <v>Parish Council</v>
          </cell>
        </row>
        <row r="146">
          <cell r="K146" t="str">
            <v>E04004245</v>
          </cell>
          <cell r="L146" t="str">
            <v>Parish Council</v>
          </cell>
        </row>
        <row r="147">
          <cell r="K147" t="str">
            <v>E04004312</v>
          </cell>
          <cell r="L147" t="str">
            <v>Parish Council</v>
          </cell>
        </row>
        <row r="148">
          <cell r="K148" t="str">
            <v>E04004313</v>
          </cell>
          <cell r="L148" t="str">
            <v>Town Council</v>
          </cell>
        </row>
        <row r="149">
          <cell r="K149" t="str">
            <v>E04013268</v>
          </cell>
          <cell r="L149" t="str">
            <v>Parish Council</v>
          </cell>
        </row>
        <row r="150">
          <cell r="K150" t="str">
            <v>E04004247</v>
          </cell>
          <cell r="L150" t="str">
            <v>Parish Council</v>
          </cell>
        </row>
        <row r="151">
          <cell r="K151" t="str">
            <v>E04004246</v>
          </cell>
          <cell r="L151" t="str">
            <v>Parish Council</v>
          </cell>
        </row>
        <row r="152">
          <cell r="K152" t="str">
            <v>E04004248</v>
          </cell>
          <cell r="L152" t="str">
            <v>Parish Council</v>
          </cell>
        </row>
        <row r="153">
          <cell r="K153" t="str">
            <v>E04013007</v>
          </cell>
          <cell r="L153" t="str">
            <v>Parish Council</v>
          </cell>
        </row>
        <row r="154">
          <cell r="K154" t="str">
            <v>E04004412</v>
          </cell>
          <cell r="L154" t="str">
            <v>Parish Council</v>
          </cell>
        </row>
        <row r="155">
          <cell r="K155" t="str">
            <v>E04004366</v>
          </cell>
          <cell r="L155" t="str">
            <v>Parish Council</v>
          </cell>
        </row>
        <row r="156">
          <cell r="K156" t="str">
            <v>E04004314</v>
          </cell>
          <cell r="L156" t="str">
            <v>Parish Council</v>
          </cell>
        </row>
        <row r="157">
          <cell r="K157" t="str">
            <v>E04004367</v>
          </cell>
          <cell r="L157" t="str">
            <v>Parish Council</v>
          </cell>
        </row>
        <row r="158">
          <cell r="K158" t="str">
            <v>E04004249</v>
          </cell>
          <cell r="L158" t="str">
            <v>Parish Council</v>
          </cell>
        </row>
        <row r="159">
          <cell r="K159" t="str">
            <v>E04013008</v>
          </cell>
          <cell r="L159" t="str">
            <v>Town Council</v>
          </cell>
        </row>
        <row r="160">
          <cell r="K160" t="str">
            <v>E04004250</v>
          </cell>
          <cell r="L160" t="str">
            <v>Parish Council</v>
          </cell>
        </row>
        <row r="161">
          <cell r="K161" t="str">
            <v>E04004315</v>
          </cell>
          <cell r="L161" t="str">
            <v>Town Council</v>
          </cell>
        </row>
        <row r="162">
          <cell r="K162" t="str">
            <v>E04004316</v>
          </cell>
          <cell r="L162" t="str">
            <v>Parish Council</v>
          </cell>
        </row>
        <row r="163">
          <cell r="K163" t="str">
            <v>E04004317</v>
          </cell>
          <cell r="L163" t="str">
            <v>Parish Council</v>
          </cell>
        </row>
        <row r="164">
          <cell r="K164" t="str">
            <v>E04004251</v>
          </cell>
          <cell r="L164" t="str">
            <v>Parish Council</v>
          </cell>
        </row>
        <row r="165">
          <cell r="K165" t="str">
            <v>E04004369</v>
          </cell>
          <cell r="L165" t="str">
            <v>Parish Council</v>
          </cell>
        </row>
        <row r="166">
          <cell r="K166" t="str">
            <v>E04004252</v>
          </cell>
          <cell r="L166" t="str">
            <v>Town Council</v>
          </cell>
        </row>
        <row r="167">
          <cell r="K167" t="str">
            <v>E04004436</v>
          </cell>
          <cell r="L167" t="str">
            <v>Parish Council</v>
          </cell>
        </row>
        <row r="168">
          <cell r="K168" t="str">
            <v>E04004413</v>
          </cell>
          <cell r="L168" t="str">
            <v>Parish Council</v>
          </cell>
        </row>
        <row r="169">
          <cell r="K169" t="str">
            <v>E04004253</v>
          </cell>
          <cell r="L169" t="str">
            <v>Parish Meeting</v>
          </cell>
        </row>
        <row r="170">
          <cell r="K170" t="str">
            <v>E04004370</v>
          </cell>
          <cell r="L170" t="str">
            <v>Parish Council</v>
          </cell>
        </row>
        <row r="171">
          <cell r="K171" t="str">
            <v>E04004254</v>
          </cell>
          <cell r="L171" t="str">
            <v>Parish Council</v>
          </cell>
        </row>
        <row r="172">
          <cell r="K172" t="str">
            <v>E04004371</v>
          </cell>
          <cell r="L172" t="str">
            <v>Parish Meeting</v>
          </cell>
        </row>
        <row r="173">
          <cell r="K173" t="str">
            <v>E04004414</v>
          </cell>
          <cell r="L173" t="str">
            <v>Parish Meeting</v>
          </cell>
        </row>
        <row r="174">
          <cell r="K174" t="str">
            <v>E04004318</v>
          </cell>
          <cell r="L174" t="str">
            <v>Parish Meeting</v>
          </cell>
        </row>
        <row r="175">
          <cell r="K175" t="str">
            <v>E04004255</v>
          </cell>
          <cell r="L175" t="str">
            <v>Parish Meeting</v>
          </cell>
        </row>
        <row r="176">
          <cell r="K176" t="str">
            <v>E04004372</v>
          </cell>
          <cell r="L176" t="str">
            <v>Parish Council</v>
          </cell>
        </row>
        <row r="177">
          <cell r="K177" t="str">
            <v>E04004319</v>
          </cell>
          <cell r="L177" t="str">
            <v>Parish Council</v>
          </cell>
        </row>
        <row r="178">
          <cell r="K178" t="str">
            <v>E04004373</v>
          </cell>
          <cell r="L178" t="str">
            <v>Parish Council</v>
          </cell>
        </row>
        <row r="179">
          <cell r="K179" t="str">
            <v>E04012383</v>
          </cell>
          <cell r="L179" t="str">
            <v>Parish Meeting</v>
          </cell>
        </row>
        <row r="180">
          <cell r="K180" t="str">
            <v>E04004257</v>
          </cell>
          <cell r="L180" t="str">
            <v>Parish Council</v>
          </cell>
        </row>
        <row r="181">
          <cell r="K181" t="str">
            <v>E04004415</v>
          </cell>
          <cell r="L181" t="str">
            <v>Parish Meeting</v>
          </cell>
        </row>
        <row r="182">
          <cell r="K182" t="str">
            <v>E04012755</v>
          </cell>
          <cell r="L182" t="str">
            <v>Parish Council</v>
          </cell>
        </row>
        <row r="183">
          <cell r="K183" t="str">
            <v>E04012384</v>
          </cell>
          <cell r="L183" t="str">
            <v>Parish Council</v>
          </cell>
        </row>
        <row r="184">
          <cell r="K184" t="str">
            <v>E04004335</v>
          </cell>
          <cell r="L184" t="str">
            <v>Town Council</v>
          </cell>
        </row>
        <row r="185">
          <cell r="K185" t="str">
            <v>E04004259</v>
          </cell>
          <cell r="L185" t="str">
            <v>Parish Council</v>
          </cell>
        </row>
        <row r="186">
          <cell r="K186" t="str">
            <v>E04004374</v>
          </cell>
          <cell r="L186" t="str">
            <v>Parish Council</v>
          </cell>
        </row>
        <row r="187">
          <cell r="K187" t="str">
            <v>E04004320</v>
          </cell>
          <cell r="L187" t="str">
            <v>Parish Council</v>
          </cell>
        </row>
        <row r="188">
          <cell r="K188" t="str">
            <v>E04004260</v>
          </cell>
          <cell r="L188" t="str">
            <v>Parish Council</v>
          </cell>
        </row>
        <row r="189">
          <cell r="K189" t="str">
            <v>E04013009</v>
          </cell>
          <cell r="L189" t="str">
            <v>Parish Council</v>
          </cell>
        </row>
        <row r="190">
          <cell r="K190" t="str">
            <v>E04004321</v>
          </cell>
          <cell r="L190" t="str">
            <v>Parish Council</v>
          </cell>
        </row>
        <row r="191">
          <cell r="K191" t="str">
            <v>E04004322</v>
          </cell>
          <cell r="L191" t="str">
            <v>Parish Council</v>
          </cell>
        </row>
        <row r="192">
          <cell r="K192" t="str">
            <v>E04004323</v>
          </cell>
          <cell r="L192" t="str">
            <v>Parish Council</v>
          </cell>
        </row>
        <row r="193">
          <cell r="K193" t="str">
            <v>E04004262</v>
          </cell>
          <cell r="L193" t="str">
            <v>Parish Meeting</v>
          </cell>
        </row>
        <row r="194">
          <cell r="K194" t="str">
            <v>E04004416</v>
          </cell>
          <cell r="L194" t="str">
            <v>Parish Council</v>
          </cell>
        </row>
        <row r="195">
          <cell r="K195" t="str">
            <v>E04004263</v>
          </cell>
          <cell r="L195" t="str">
            <v>Parish Council</v>
          </cell>
        </row>
        <row r="196">
          <cell r="K196" t="str">
            <v>E04004264</v>
          </cell>
          <cell r="L196" t="str">
            <v>Parish Council</v>
          </cell>
        </row>
        <row r="197">
          <cell r="K197" t="str">
            <v>E04004265</v>
          </cell>
          <cell r="L197" t="str">
            <v>Parish Meeting</v>
          </cell>
        </row>
        <row r="198">
          <cell r="K198" t="str">
            <v>E04004266</v>
          </cell>
          <cell r="L198" t="str">
            <v>Parish Council</v>
          </cell>
        </row>
        <row r="199">
          <cell r="K199" t="str">
            <v>E04004267</v>
          </cell>
          <cell r="L199" t="str">
            <v>Parish Council</v>
          </cell>
        </row>
        <row r="200">
          <cell r="K200" t="str">
            <v>E04004268</v>
          </cell>
          <cell r="L200" t="str">
            <v>Parish Council</v>
          </cell>
        </row>
        <row r="201">
          <cell r="K201" t="str">
            <v>E04004417</v>
          </cell>
          <cell r="L201" t="str">
            <v>Parish Council</v>
          </cell>
        </row>
        <row r="202">
          <cell r="K202" t="str">
            <v>E04012386</v>
          </cell>
          <cell r="L202" t="str">
            <v>Parish Council</v>
          </cell>
        </row>
        <row r="203">
          <cell r="K203" t="str">
            <v>E04004376</v>
          </cell>
          <cell r="L203" t="str">
            <v>Parish Council</v>
          </cell>
        </row>
        <row r="204">
          <cell r="K204" t="str">
            <v>E04004418</v>
          </cell>
          <cell r="L204" t="str">
            <v>Parish Meeting</v>
          </cell>
        </row>
        <row r="205">
          <cell r="K205" t="str">
            <v>E04012387</v>
          </cell>
          <cell r="L205" t="str">
            <v>Parish Council</v>
          </cell>
        </row>
        <row r="206">
          <cell r="K206" t="str">
            <v>E04004271</v>
          </cell>
          <cell r="L206" t="str">
            <v>Parish Council</v>
          </cell>
        </row>
        <row r="207">
          <cell r="K207" t="str">
            <v>E04013269</v>
          </cell>
          <cell r="L207" t="str">
            <v>Parish Council</v>
          </cell>
        </row>
        <row r="208">
          <cell r="K208" t="str">
            <v>E04013269</v>
          </cell>
          <cell r="L208" t="str">
            <v>Parish Meeting</v>
          </cell>
        </row>
        <row r="209">
          <cell r="K209" t="str">
            <v>E04004272</v>
          </cell>
          <cell r="L209" t="str">
            <v>Parish Council</v>
          </cell>
        </row>
        <row r="210">
          <cell r="K210" t="str">
            <v>E04004324</v>
          </cell>
          <cell r="L210" t="str">
            <v>Parish Council</v>
          </cell>
        </row>
        <row r="211">
          <cell r="K211" t="str">
            <v>E04013416</v>
          </cell>
          <cell r="L211" t="str">
            <v>Parish Council</v>
          </cell>
        </row>
        <row r="212">
          <cell r="K212" t="str">
            <v>E04004420</v>
          </cell>
          <cell r="L212" t="str">
            <v>Parish Council</v>
          </cell>
        </row>
        <row r="213">
          <cell r="K213" t="str">
            <v>E04013270</v>
          </cell>
          <cell r="L213" t="str">
            <v>Parish Council</v>
          </cell>
        </row>
        <row r="214">
          <cell r="K214" t="str">
            <v>E04004326</v>
          </cell>
          <cell r="L214" t="str">
            <v>Parish Council</v>
          </cell>
        </row>
        <row r="215">
          <cell r="K215" t="str">
            <v>E04004325</v>
          </cell>
          <cell r="L215" t="str">
            <v>Parish Council</v>
          </cell>
        </row>
        <row r="216">
          <cell r="K216" t="str">
            <v>E04004422</v>
          </cell>
          <cell r="L216" t="str">
            <v>Parish Council</v>
          </cell>
        </row>
        <row r="217">
          <cell r="K217" t="str">
            <v>E04004378</v>
          </cell>
          <cell r="L217" t="str">
            <v>Parish Council</v>
          </cell>
        </row>
        <row r="218">
          <cell r="K218" t="str">
            <v>E04004423</v>
          </cell>
          <cell r="L218" t="str">
            <v>Parish Council</v>
          </cell>
        </row>
        <row r="219">
          <cell r="K219" t="str">
            <v>E04013417</v>
          </cell>
          <cell r="L219" t="str">
            <v>Town Council</v>
          </cell>
        </row>
        <row r="220">
          <cell r="K220" t="str">
            <v>E04004273</v>
          </cell>
          <cell r="L220" t="str">
            <v>Town Council</v>
          </cell>
        </row>
        <row r="221">
          <cell r="K221" t="str">
            <v>E04013012</v>
          </cell>
          <cell r="L221" t="str">
            <v>Town Council</v>
          </cell>
        </row>
        <row r="222">
          <cell r="K222" t="str">
            <v>E04004424</v>
          </cell>
          <cell r="L222" t="str">
            <v>Parish Meeting</v>
          </cell>
        </row>
        <row r="223">
          <cell r="K223" t="str">
            <v>E04004274</v>
          </cell>
          <cell r="L223" t="str">
            <v>Parish Council</v>
          </cell>
        </row>
        <row r="224">
          <cell r="K224" t="str">
            <v>E04004176</v>
          </cell>
          <cell r="L224" t="str">
            <v>Parish Council</v>
          </cell>
        </row>
        <row r="225">
          <cell r="K225" t="str">
            <v>E04004275</v>
          </cell>
          <cell r="L225" t="str">
            <v>Parish Meeting</v>
          </cell>
        </row>
        <row r="226">
          <cell r="K226" t="str">
            <v>E04004327</v>
          </cell>
          <cell r="L226" t="str">
            <v>Parish Council</v>
          </cell>
        </row>
        <row r="227">
          <cell r="K227" t="str">
            <v>E04004425</v>
          </cell>
          <cell r="L227" t="str">
            <v>Parish Council</v>
          </cell>
        </row>
        <row r="228">
          <cell r="K228" t="str">
            <v>E04004276</v>
          </cell>
          <cell r="L228" t="str">
            <v>Parish Council</v>
          </cell>
        </row>
        <row r="229">
          <cell r="K229" t="str">
            <v>E04012388</v>
          </cell>
          <cell r="L229" t="str">
            <v>Town Council</v>
          </cell>
        </row>
        <row r="230">
          <cell r="K230" t="str">
            <v>E04012389</v>
          </cell>
          <cell r="L230" t="str">
            <v>Parish Council</v>
          </cell>
        </row>
        <row r="231">
          <cell r="K231" t="str">
            <v>E04004426</v>
          </cell>
          <cell r="L231" t="str">
            <v>Town Council</v>
          </cell>
        </row>
        <row r="232">
          <cell r="K232" t="e">
            <v>#N/A</v>
          </cell>
          <cell r="L232" t="str">
            <v>Group of Parishes</v>
          </cell>
        </row>
        <row r="233">
          <cell r="K233" t="str">
            <v>E04004328</v>
          </cell>
          <cell r="L233" t="str">
            <v>Parish Council</v>
          </cell>
        </row>
        <row r="234">
          <cell r="K234" t="str">
            <v>E04004329</v>
          </cell>
          <cell r="L234" t="str">
            <v>Parish Council</v>
          </cell>
        </row>
        <row r="235">
          <cell r="K235" t="str">
            <v>E04004427</v>
          </cell>
          <cell r="L235" t="str">
            <v>Parish Council</v>
          </cell>
        </row>
        <row r="236">
          <cell r="K236" t="str">
            <v>E04013271</v>
          </cell>
          <cell r="L236" t="str">
            <v>Parish Council</v>
          </cell>
        </row>
        <row r="237">
          <cell r="K237" t="str">
            <v>E04004279</v>
          </cell>
          <cell r="L237" t="str">
            <v>Parish Council</v>
          </cell>
        </row>
        <row r="238">
          <cell r="K238" t="str">
            <v>E04004280</v>
          </cell>
          <cell r="L238" t="str">
            <v>Parish Meeting</v>
          </cell>
        </row>
        <row r="239">
          <cell r="K239" t="str">
            <v>E04004429</v>
          </cell>
          <cell r="L239" t="str">
            <v>Parish Council</v>
          </cell>
        </row>
        <row r="240">
          <cell r="K240" t="str">
            <v>E04004430</v>
          </cell>
          <cell r="L240" t="str">
            <v>Parish Council</v>
          </cell>
        </row>
        <row r="241">
          <cell r="K241" t="str">
            <v>E04004431</v>
          </cell>
          <cell r="L241" t="str">
            <v>Parish Council</v>
          </cell>
        </row>
        <row r="242">
          <cell r="K242" t="str">
            <v>E04004382</v>
          </cell>
          <cell r="L242" t="str">
            <v>Parish Council</v>
          </cell>
        </row>
        <row r="243">
          <cell r="K243" t="str">
            <v>E04012756</v>
          </cell>
          <cell r="L243" t="str">
            <v>Parish Council</v>
          </cell>
        </row>
        <row r="244">
          <cell r="K244" t="str">
            <v>E04004330</v>
          </cell>
          <cell r="L244" t="str">
            <v>Parish Council</v>
          </cell>
        </row>
        <row r="245">
          <cell r="K245" t="str">
            <v>E04004281</v>
          </cell>
          <cell r="L245" t="str">
            <v>Parish Council</v>
          </cell>
        </row>
        <row r="246">
          <cell r="K246" t="str">
            <v>E04013013</v>
          </cell>
          <cell r="L246" t="str">
            <v>Parish Council</v>
          </cell>
        </row>
        <row r="247">
          <cell r="K247" t="str">
            <v>E04004332</v>
          </cell>
          <cell r="L247" t="str">
            <v>Parish Council</v>
          </cell>
        </row>
        <row r="248">
          <cell r="K248" t="str">
            <v>E04004331</v>
          </cell>
          <cell r="L248" t="str">
            <v>Parish Council</v>
          </cell>
        </row>
        <row r="249">
          <cell r="K249" t="str">
            <v>E04004282</v>
          </cell>
          <cell r="L249" t="str">
            <v>Parish Meeting</v>
          </cell>
        </row>
        <row r="250">
          <cell r="K250" t="str">
            <v>E04004284</v>
          </cell>
          <cell r="L250" t="str">
            <v>Parish Council</v>
          </cell>
        </row>
        <row r="251">
          <cell r="K251" t="str">
            <v>E04004283</v>
          </cell>
          <cell r="L251" t="str">
            <v>Parish Council</v>
          </cell>
        </row>
        <row r="252">
          <cell r="K252" t="str">
            <v>E04013272</v>
          </cell>
          <cell r="L252" t="str">
            <v>Parish Council</v>
          </cell>
        </row>
        <row r="253">
          <cell r="K253" t="str">
            <v>E04004385</v>
          </cell>
          <cell r="L253" t="str">
            <v>Parish Council</v>
          </cell>
        </row>
        <row r="254">
          <cell r="K254" t="str">
            <v>E04004285</v>
          </cell>
          <cell r="L254" t="str">
            <v>Parish Meeting</v>
          </cell>
        </row>
        <row r="255">
          <cell r="K255" t="str">
            <v>E04004287</v>
          </cell>
          <cell r="L255" t="str">
            <v>Parish Council</v>
          </cell>
        </row>
        <row r="256">
          <cell r="K256" t="str">
            <v>E04004432</v>
          </cell>
          <cell r="L256" t="str">
            <v>Town Council</v>
          </cell>
        </row>
        <row r="257">
          <cell r="K257" t="str">
            <v>E04004288</v>
          </cell>
          <cell r="L257" t="str">
            <v>Parish Meeting</v>
          </cell>
        </row>
        <row r="258">
          <cell r="K258" t="str">
            <v>E04004289</v>
          </cell>
          <cell r="L258" t="str">
            <v>Parish Meeting</v>
          </cell>
        </row>
        <row r="259">
          <cell r="K259" t="str">
            <v>E04004290</v>
          </cell>
          <cell r="L259" t="str">
            <v>Parish Council</v>
          </cell>
        </row>
        <row r="260">
          <cell r="K260" t="str">
            <v>E04013306</v>
          </cell>
          <cell r="L260" t="str">
            <v>Parish Council</v>
          </cell>
        </row>
        <row r="261">
          <cell r="K261" t="str">
            <v>E04004386</v>
          </cell>
          <cell r="L261" t="str">
            <v>Parish Council</v>
          </cell>
        </row>
        <row r="262">
          <cell r="K262" t="str">
            <v>E04004433</v>
          </cell>
          <cell r="L262" t="str">
            <v>Parish Council</v>
          </cell>
        </row>
        <row r="263">
          <cell r="K263" t="str">
            <v>E04004333</v>
          </cell>
          <cell r="L263" t="str">
            <v>Parish Council</v>
          </cell>
        </row>
        <row r="264">
          <cell r="K264" t="str">
            <v>E04013314</v>
          </cell>
          <cell r="L264" t="str">
            <v>Parish Meeting</v>
          </cell>
        </row>
        <row r="265">
          <cell r="K265" t="str">
            <v>E04013028</v>
          </cell>
          <cell r="L265" t="str">
            <v>Town Council</v>
          </cell>
        </row>
        <row r="266">
          <cell r="K266" t="str">
            <v>E04004286</v>
          </cell>
          <cell r="L266" t="str">
            <v>Parish Council</v>
          </cell>
        </row>
        <row r="267">
          <cell r="K267" t="str">
            <v>E04004292</v>
          </cell>
          <cell r="L267" t="str">
            <v>Parish Meeting</v>
          </cell>
        </row>
        <row r="268">
          <cell r="K268" t="str">
            <v>E04004384</v>
          </cell>
          <cell r="L268" t="str">
            <v>Parish Council</v>
          </cell>
        </row>
        <row r="269">
          <cell r="K269" t="str">
            <v>E04012385</v>
          </cell>
          <cell r="L269" t="str">
            <v>Parish Council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s>
    <sheetDataSet>
      <sheetData sheetId="0">
        <row r="1">
          <cell r="A1" t="str">
            <v>PP002 - Sex</v>
          </cell>
        </row>
        <row r="2">
          <cell r="A2" t="str">
            <v>ONS Crown Copyright Reserved [from Nomis on 13 August 2025]</v>
          </cell>
        </row>
        <row r="4">
          <cell r="A4" t="str">
            <v>population</v>
          </cell>
          <cell r="B4" t="str">
            <v>All usual residents in parishes</v>
          </cell>
        </row>
        <row r="5">
          <cell r="A5" t="str">
            <v>units</v>
          </cell>
          <cell r="B5" t="str">
            <v>Persons</v>
          </cell>
        </row>
        <row r="6">
          <cell r="A6" t="str">
            <v>sex</v>
          </cell>
          <cell r="B6" t="str">
            <v>All persons</v>
          </cell>
        </row>
        <row r="8">
          <cell r="A8" t="str">
            <v>2022 parish</v>
          </cell>
          <cell r="C8">
            <v>2021</v>
          </cell>
        </row>
        <row r="9">
          <cell r="A9" t="str">
            <v>Adlestrop</v>
          </cell>
          <cell r="B9" t="str">
            <v>E04004179</v>
          </cell>
          <cell r="C9">
            <v>129</v>
          </cell>
        </row>
        <row r="10">
          <cell r="A10" t="str">
            <v>Alderley</v>
          </cell>
          <cell r="B10" t="str">
            <v>E04004336</v>
          </cell>
          <cell r="C10">
            <v>67</v>
          </cell>
        </row>
        <row r="11">
          <cell r="A11" t="str">
            <v>Alderton (Tewkesbury)</v>
          </cell>
          <cell r="B11" t="str">
            <v>E04004388</v>
          </cell>
          <cell r="C11">
            <v>877</v>
          </cell>
        </row>
        <row r="12">
          <cell r="A12" t="str">
            <v>Aldsworth</v>
          </cell>
          <cell r="B12" t="str">
            <v>E04004180</v>
          </cell>
          <cell r="C12">
            <v>241</v>
          </cell>
        </row>
        <row r="13">
          <cell r="A13" t="str">
            <v>Alkington</v>
          </cell>
          <cell r="B13" t="str">
            <v>E04004337</v>
          </cell>
          <cell r="C13">
            <v>742</v>
          </cell>
        </row>
        <row r="14">
          <cell r="A14" t="str">
            <v>Alvington</v>
          </cell>
          <cell r="B14" t="str">
            <v>E04004294</v>
          </cell>
          <cell r="C14">
            <v>596</v>
          </cell>
        </row>
        <row r="15">
          <cell r="A15" t="str">
            <v>Ampney Crucis</v>
          </cell>
          <cell r="B15" t="str">
            <v>E04004181</v>
          </cell>
          <cell r="C15">
            <v>611</v>
          </cell>
        </row>
        <row r="16">
          <cell r="A16" t="str">
            <v>Ampney St. Mary</v>
          </cell>
          <cell r="B16" t="str">
            <v>E04004182</v>
          </cell>
          <cell r="C16">
            <v>96</v>
          </cell>
        </row>
        <row r="17">
          <cell r="A17" t="str">
            <v>Ampney St. Peter</v>
          </cell>
          <cell r="B17" t="str">
            <v>E04004183</v>
          </cell>
          <cell r="C17">
            <v>87</v>
          </cell>
        </row>
        <row r="18">
          <cell r="A18" t="str">
            <v>Andoversford</v>
          </cell>
          <cell r="B18" t="str">
            <v>E04004184</v>
          </cell>
          <cell r="C18">
            <v>793</v>
          </cell>
        </row>
        <row r="19">
          <cell r="A19" t="str">
            <v>Arlingham</v>
          </cell>
          <cell r="B19" t="str">
            <v>E04004338</v>
          </cell>
          <cell r="C19">
            <v>530</v>
          </cell>
        </row>
        <row r="20">
          <cell r="A20" t="str">
            <v>Ashchurch Rural</v>
          </cell>
          <cell r="B20" t="str">
            <v>E04004435</v>
          </cell>
          <cell r="C20">
            <v>1657</v>
          </cell>
        </row>
        <row r="21">
          <cell r="A21" t="str">
            <v>Ashleworth</v>
          </cell>
          <cell r="B21" t="str">
            <v>E04004389</v>
          </cell>
          <cell r="C21">
            <v>609</v>
          </cell>
        </row>
        <row r="22">
          <cell r="A22" t="str">
            <v>Ashley (Cotswold)</v>
          </cell>
          <cell r="B22" t="str">
            <v>E04004185</v>
          </cell>
          <cell r="C22">
            <v>104</v>
          </cell>
        </row>
        <row r="23">
          <cell r="A23" t="str">
            <v>Aston Subedge</v>
          </cell>
          <cell r="B23" t="str">
            <v>E04004186</v>
          </cell>
          <cell r="C23">
            <v>52</v>
          </cell>
        </row>
        <row r="24">
          <cell r="A24" t="str">
            <v>Avening</v>
          </cell>
          <cell r="B24" t="str">
            <v>E04004187</v>
          </cell>
          <cell r="C24">
            <v>1121</v>
          </cell>
        </row>
        <row r="25">
          <cell r="A25" t="str">
            <v>Awre</v>
          </cell>
          <cell r="B25" t="str">
            <v>E04004295</v>
          </cell>
          <cell r="C25">
            <v>1681</v>
          </cell>
        </row>
        <row r="26">
          <cell r="A26" t="str">
            <v>Aylburton</v>
          </cell>
          <cell r="B26" t="str">
            <v>E04004296</v>
          </cell>
          <cell r="C26">
            <v>669</v>
          </cell>
        </row>
        <row r="27">
          <cell r="A27" t="str">
            <v>Badgeworth</v>
          </cell>
          <cell r="B27" t="str">
            <v>E04004390</v>
          </cell>
          <cell r="C27">
            <v>2010</v>
          </cell>
        </row>
        <row r="28">
          <cell r="A28" t="str">
            <v>Bagendon</v>
          </cell>
          <cell r="B28" t="str">
            <v>E04004188</v>
          </cell>
          <cell r="C28">
            <v>243</v>
          </cell>
        </row>
        <row r="29">
          <cell r="A29" t="str">
            <v>Barnsley</v>
          </cell>
          <cell r="B29" t="str">
            <v>E04004189</v>
          </cell>
          <cell r="C29">
            <v>129</v>
          </cell>
        </row>
        <row r="30">
          <cell r="A30" t="str">
            <v>Barrington (Cotswold)</v>
          </cell>
          <cell r="B30" t="str">
            <v>E04004190</v>
          </cell>
          <cell r="C30">
            <v>181</v>
          </cell>
        </row>
        <row r="31">
          <cell r="A31" t="str">
            <v>Batsford</v>
          </cell>
          <cell r="B31" t="str">
            <v>E04004191</v>
          </cell>
          <cell r="C31">
            <v>106</v>
          </cell>
        </row>
        <row r="32">
          <cell r="A32" t="str">
            <v>Baunton</v>
          </cell>
          <cell r="B32" t="str">
            <v>E04004192</v>
          </cell>
          <cell r="C32">
            <v>288</v>
          </cell>
        </row>
        <row r="33">
          <cell r="A33" t="str">
            <v>Berkeley</v>
          </cell>
          <cell r="B33" t="str">
            <v>E04004339</v>
          </cell>
          <cell r="C33">
            <v>2174</v>
          </cell>
        </row>
        <row r="34">
          <cell r="A34" t="str">
            <v>Beverston</v>
          </cell>
          <cell r="B34" t="str">
            <v>E04004193</v>
          </cell>
          <cell r="C34">
            <v>125</v>
          </cell>
        </row>
        <row r="35">
          <cell r="A35" t="str">
            <v>Bibury</v>
          </cell>
          <cell r="B35" t="str">
            <v>E04004194</v>
          </cell>
          <cell r="C35">
            <v>581</v>
          </cell>
        </row>
        <row r="36">
          <cell r="A36" t="str">
            <v>Bishop's Cleeve</v>
          </cell>
          <cell r="B36" t="str">
            <v>E04004391</v>
          </cell>
          <cell r="C36">
            <v>14198</v>
          </cell>
        </row>
        <row r="37">
          <cell r="A37" t="str">
            <v>Bisley-with-Lypiatt</v>
          </cell>
          <cell r="B37" t="str">
            <v>E04012999</v>
          </cell>
          <cell r="C37">
            <v>2138</v>
          </cell>
        </row>
        <row r="38">
          <cell r="A38" t="str">
            <v>Blaisdon</v>
          </cell>
          <cell r="B38" t="str">
            <v>E04004297</v>
          </cell>
          <cell r="C38">
            <v>262</v>
          </cell>
        </row>
        <row r="39">
          <cell r="A39" t="str">
            <v>Bledington</v>
          </cell>
          <cell r="B39" t="str">
            <v>E04004195</v>
          </cell>
          <cell r="C39">
            <v>459</v>
          </cell>
        </row>
        <row r="40">
          <cell r="A40" t="str">
            <v>Blockley</v>
          </cell>
          <cell r="B40" t="str">
            <v>E04004196</v>
          </cell>
          <cell r="C40">
            <v>1960</v>
          </cell>
        </row>
        <row r="41">
          <cell r="A41" t="str">
            <v>Boddington (Tewkesbury)</v>
          </cell>
          <cell r="B41" t="str">
            <v>E04004392</v>
          </cell>
          <cell r="C41">
            <v>274</v>
          </cell>
        </row>
        <row r="42">
          <cell r="A42" t="str">
            <v>Bourton-on-the-Hill</v>
          </cell>
          <cell r="B42" t="str">
            <v>E04004197</v>
          </cell>
          <cell r="C42">
            <v>302</v>
          </cell>
        </row>
        <row r="43">
          <cell r="A43" t="str">
            <v>Bourton-on-the-Water</v>
          </cell>
          <cell r="B43" t="str">
            <v>E04004198</v>
          </cell>
          <cell r="C43">
            <v>4181</v>
          </cell>
        </row>
        <row r="44">
          <cell r="A44" t="str">
            <v>Boxwell with Leighterton</v>
          </cell>
          <cell r="B44" t="str">
            <v>E04004199</v>
          </cell>
          <cell r="C44">
            <v>241</v>
          </cell>
        </row>
        <row r="45">
          <cell r="A45" t="str">
            <v>Brimpsfield</v>
          </cell>
          <cell r="B45" t="str">
            <v>E04004200</v>
          </cell>
          <cell r="C45">
            <v>307</v>
          </cell>
        </row>
        <row r="46">
          <cell r="A46" t="str">
            <v>Brimscombe and Thrupp</v>
          </cell>
          <cell r="B46" t="str">
            <v>E04013000</v>
          </cell>
          <cell r="C46">
            <v>1956</v>
          </cell>
        </row>
        <row r="47">
          <cell r="A47" t="str">
            <v>Broadwell (Cotswold)</v>
          </cell>
          <cell r="B47" t="str">
            <v>E04004201</v>
          </cell>
          <cell r="C47">
            <v>342</v>
          </cell>
        </row>
        <row r="48">
          <cell r="A48" t="str">
            <v>Brockworth</v>
          </cell>
          <cell r="B48" t="str">
            <v>E04004393</v>
          </cell>
          <cell r="C48">
            <v>9205</v>
          </cell>
        </row>
        <row r="49">
          <cell r="A49" t="str">
            <v>Bromesberrow</v>
          </cell>
          <cell r="B49" t="str">
            <v>E04004298</v>
          </cell>
          <cell r="C49">
            <v>416</v>
          </cell>
        </row>
        <row r="50">
          <cell r="A50" t="str">
            <v>Brookthorpe-with-Whaddon</v>
          </cell>
          <cell r="B50" t="str">
            <v>E04004341</v>
          </cell>
          <cell r="C50">
            <v>364</v>
          </cell>
        </row>
        <row r="51">
          <cell r="A51" t="str">
            <v>Buckland (Tewkesbury)</v>
          </cell>
          <cell r="B51" t="str">
            <v>E04004394</v>
          </cell>
          <cell r="C51">
            <v>213</v>
          </cell>
        </row>
        <row r="52">
          <cell r="A52" t="str">
            <v>Cainscross</v>
          </cell>
          <cell r="B52" t="str">
            <v>E04013025</v>
          </cell>
          <cell r="C52">
            <v>7136</v>
          </cell>
        </row>
        <row r="53">
          <cell r="A53" t="str">
            <v>Cam</v>
          </cell>
          <cell r="B53" t="str">
            <v>E04004343</v>
          </cell>
          <cell r="C53">
            <v>8495</v>
          </cell>
        </row>
        <row r="54">
          <cell r="A54" t="str">
            <v>Chaceley</v>
          </cell>
          <cell r="B54" t="str">
            <v>E04004395</v>
          </cell>
          <cell r="C54">
            <v>128</v>
          </cell>
        </row>
        <row r="55">
          <cell r="A55" t="str">
            <v>Chalford</v>
          </cell>
          <cell r="B55" t="str">
            <v>E04013001</v>
          </cell>
          <cell r="C55">
            <v>6068</v>
          </cell>
        </row>
        <row r="56">
          <cell r="A56" t="str">
            <v>Charlton Kings</v>
          </cell>
          <cell r="B56" t="str">
            <v>E04012753</v>
          </cell>
          <cell r="C56">
            <v>12021</v>
          </cell>
        </row>
        <row r="57">
          <cell r="A57" t="str">
            <v>Chedworth</v>
          </cell>
          <cell r="B57" t="str">
            <v>E04004202</v>
          </cell>
          <cell r="C57">
            <v>753</v>
          </cell>
        </row>
        <row r="58">
          <cell r="A58" t="str">
            <v>Cherington (Cotswold)</v>
          </cell>
          <cell r="B58" t="str">
            <v>E04004203</v>
          </cell>
          <cell r="C58">
            <v>137</v>
          </cell>
        </row>
        <row r="59">
          <cell r="A59" t="str">
            <v>Chipping Campden</v>
          </cell>
          <cell r="B59" t="str">
            <v>E04004204</v>
          </cell>
          <cell r="C59">
            <v>2377</v>
          </cell>
        </row>
        <row r="60">
          <cell r="A60" t="str">
            <v>Churcham</v>
          </cell>
          <cell r="B60" t="str">
            <v>E04004299</v>
          </cell>
          <cell r="C60">
            <v>654</v>
          </cell>
        </row>
        <row r="61">
          <cell r="A61" t="str">
            <v>Churchdown</v>
          </cell>
          <cell r="B61" t="str">
            <v>E04004396</v>
          </cell>
          <cell r="C61">
            <v>10870</v>
          </cell>
        </row>
        <row r="62">
          <cell r="A62" t="str">
            <v>Cinderford</v>
          </cell>
          <cell r="B62" t="str">
            <v>E04004300</v>
          </cell>
          <cell r="C62">
            <v>8773</v>
          </cell>
        </row>
        <row r="63">
          <cell r="A63" t="str">
            <v>Cirencester</v>
          </cell>
          <cell r="B63" t="str">
            <v>E04012375</v>
          </cell>
          <cell r="C63">
            <v>20185</v>
          </cell>
        </row>
        <row r="64">
          <cell r="A64" t="str">
            <v>Clapton</v>
          </cell>
          <cell r="B64" t="str">
            <v>E04004206</v>
          </cell>
          <cell r="C64">
            <v>117</v>
          </cell>
        </row>
        <row r="65">
          <cell r="A65" t="str">
            <v>Coaley</v>
          </cell>
          <cell r="B65" t="str">
            <v>E04004345</v>
          </cell>
          <cell r="C65">
            <v>828</v>
          </cell>
        </row>
        <row r="66">
          <cell r="A66" t="str">
            <v>Coates</v>
          </cell>
          <cell r="B66" t="str">
            <v>E04012376</v>
          </cell>
          <cell r="C66">
            <v>458</v>
          </cell>
        </row>
        <row r="67">
          <cell r="A67" t="str">
            <v>Coberley</v>
          </cell>
          <cell r="B67" t="str">
            <v>E04012377</v>
          </cell>
          <cell r="C67">
            <v>373</v>
          </cell>
        </row>
        <row r="68">
          <cell r="A68" t="str">
            <v>Cold Aston</v>
          </cell>
          <cell r="B68" t="str">
            <v>E04004209</v>
          </cell>
          <cell r="C68">
            <v>272</v>
          </cell>
        </row>
        <row r="69">
          <cell r="A69" t="str">
            <v>Coleford (Forest of Dean)</v>
          </cell>
          <cell r="B69" t="str">
            <v>E04004301</v>
          </cell>
          <cell r="C69">
            <v>9275</v>
          </cell>
        </row>
        <row r="70">
          <cell r="A70" t="str">
            <v>Colesbourne</v>
          </cell>
          <cell r="B70" t="str">
            <v>E04012378</v>
          </cell>
          <cell r="C70">
            <v>161</v>
          </cell>
        </row>
        <row r="71">
          <cell r="A71" t="str">
            <v>Coln St. Aldwyns</v>
          </cell>
          <cell r="B71" t="str">
            <v>E04004211</v>
          </cell>
          <cell r="C71">
            <v>217</v>
          </cell>
        </row>
        <row r="72">
          <cell r="A72" t="str">
            <v>Coln St. Dennis</v>
          </cell>
          <cell r="B72" t="str">
            <v>E04004212</v>
          </cell>
          <cell r="C72">
            <v>183</v>
          </cell>
        </row>
        <row r="73">
          <cell r="A73" t="str">
            <v>Compton Abdale</v>
          </cell>
          <cell r="B73" t="str">
            <v>E04004213</v>
          </cell>
          <cell r="C73">
            <v>107</v>
          </cell>
        </row>
        <row r="74">
          <cell r="A74" t="str">
            <v>Condicote</v>
          </cell>
          <cell r="B74" t="str">
            <v>E04004214</v>
          </cell>
          <cell r="C74">
            <v>134</v>
          </cell>
        </row>
        <row r="75">
          <cell r="A75" t="str">
            <v>Corse</v>
          </cell>
          <cell r="B75" t="str">
            <v>E04004302</v>
          </cell>
          <cell r="C75">
            <v>592</v>
          </cell>
        </row>
        <row r="76">
          <cell r="A76" t="str">
            <v>Cowley</v>
          </cell>
          <cell r="B76" t="str">
            <v>E04012379</v>
          </cell>
          <cell r="C76">
            <v>406</v>
          </cell>
        </row>
        <row r="77">
          <cell r="A77" t="str">
            <v>Cranham</v>
          </cell>
          <cell r="B77" t="str">
            <v>E04013002</v>
          </cell>
          <cell r="C77">
            <v>501</v>
          </cell>
        </row>
        <row r="78">
          <cell r="A78" t="str">
            <v>Cutsdean</v>
          </cell>
          <cell r="B78" t="str">
            <v>E04004216</v>
          </cell>
          <cell r="C78">
            <v>56</v>
          </cell>
        </row>
        <row r="79">
          <cell r="A79" t="str">
            <v>Daglingworth</v>
          </cell>
          <cell r="B79" t="str">
            <v>E04004217</v>
          </cell>
          <cell r="C79">
            <v>237</v>
          </cell>
        </row>
        <row r="80">
          <cell r="A80" t="str">
            <v>Deerhurst</v>
          </cell>
          <cell r="B80" t="str">
            <v>E04004397</v>
          </cell>
          <cell r="C80">
            <v>936</v>
          </cell>
        </row>
        <row r="81">
          <cell r="A81" t="str">
            <v>Didmarton</v>
          </cell>
          <cell r="B81" t="str">
            <v>E04004218</v>
          </cell>
          <cell r="C81">
            <v>381</v>
          </cell>
        </row>
        <row r="82">
          <cell r="A82" t="str">
            <v>Donnington (Cotswold)</v>
          </cell>
          <cell r="B82" t="str">
            <v>E04004219</v>
          </cell>
          <cell r="C82">
            <v>87</v>
          </cell>
        </row>
        <row r="83">
          <cell r="A83" t="str">
            <v>Dowdeswell</v>
          </cell>
          <cell r="B83" t="str">
            <v>E04004220</v>
          </cell>
          <cell r="C83">
            <v>150</v>
          </cell>
        </row>
        <row r="84">
          <cell r="A84" t="str">
            <v>Down Ampney</v>
          </cell>
          <cell r="B84" t="str">
            <v>E04004221</v>
          </cell>
          <cell r="C84">
            <v>572</v>
          </cell>
        </row>
        <row r="85">
          <cell r="A85" t="str">
            <v>Down Hatherley</v>
          </cell>
          <cell r="B85" t="str">
            <v>E04004398</v>
          </cell>
          <cell r="C85">
            <v>420</v>
          </cell>
        </row>
        <row r="86">
          <cell r="A86" t="str">
            <v>Driffield (Cotswold)</v>
          </cell>
          <cell r="B86" t="str">
            <v>E04004222</v>
          </cell>
          <cell r="C86">
            <v>173</v>
          </cell>
        </row>
        <row r="87">
          <cell r="A87" t="str">
            <v>Drybrook</v>
          </cell>
          <cell r="B87" t="str">
            <v>E04004303</v>
          </cell>
          <cell r="C87">
            <v>3207</v>
          </cell>
        </row>
        <row r="88">
          <cell r="A88" t="str">
            <v>Dumbleton</v>
          </cell>
          <cell r="B88" t="str">
            <v>E04004399</v>
          </cell>
          <cell r="C88">
            <v>594</v>
          </cell>
        </row>
        <row r="89">
          <cell r="A89" t="str">
            <v>Duntisbourne Abbots</v>
          </cell>
          <cell r="B89" t="str">
            <v>E04004223</v>
          </cell>
          <cell r="C89">
            <v>231</v>
          </cell>
        </row>
        <row r="90">
          <cell r="A90" t="str">
            <v>Duntisbourne Rouse</v>
          </cell>
          <cell r="B90" t="str">
            <v>E04004224</v>
          </cell>
          <cell r="C90">
            <v>72</v>
          </cell>
        </row>
        <row r="91">
          <cell r="A91" t="str">
            <v>Dursley</v>
          </cell>
          <cell r="B91" t="str">
            <v>E04004347</v>
          </cell>
          <cell r="C91">
            <v>7489</v>
          </cell>
        </row>
        <row r="92">
          <cell r="A92" t="str">
            <v>Dymock</v>
          </cell>
          <cell r="B92" t="str">
            <v>E04004304</v>
          </cell>
          <cell r="C92">
            <v>1187</v>
          </cell>
        </row>
        <row r="93">
          <cell r="A93" t="str">
            <v>Eastington</v>
          </cell>
          <cell r="B93" t="str">
            <v>E04013003</v>
          </cell>
          <cell r="C93">
            <v>2439</v>
          </cell>
        </row>
        <row r="94">
          <cell r="A94" t="str">
            <v>Eastleach</v>
          </cell>
          <cell r="B94" t="str">
            <v>E04004225</v>
          </cell>
          <cell r="C94">
            <v>307</v>
          </cell>
        </row>
        <row r="95">
          <cell r="A95" t="str">
            <v>Ebrington</v>
          </cell>
          <cell r="B95" t="str">
            <v>E04004226</v>
          </cell>
          <cell r="C95">
            <v>612</v>
          </cell>
        </row>
        <row r="96">
          <cell r="A96" t="str">
            <v>Edgeworth</v>
          </cell>
          <cell r="B96" t="str">
            <v>E04004227</v>
          </cell>
          <cell r="C96">
            <v>94</v>
          </cell>
        </row>
        <row r="97">
          <cell r="A97" t="str">
            <v>Elkstone</v>
          </cell>
          <cell r="B97" t="str">
            <v>E04012380</v>
          </cell>
          <cell r="C97">
            <v>216</v>
          </cell>
        </row>
        <row r="98">
          <cell r="A98" t="str">
            <v>Elmore</v>
          </cell>
          <cell r="B98" t="str">
            <v>E04004349</v>
          </cell>
          <cell r="C98">
            <v>214</v>
          </cell>
        </row>
        <row r="99">
          <cell r="A99" t="str">
            <v>Elmstone Hardwicke</v>
          </cell>
          <cell r="B99" t="str">
            <v>E04004400</v>
          </cell>
          <cell r="C99">
            <v>302</v>
          </cell>
        </row>
        <row r="100">
          <cell r="A100" t="str">
            <v>English Bicknor</v>
          </cell>
          <cell r="B100" t="str">
            <v>E04004305</v>
          </cell>
          <cell r="C100">
            <v>374</v>
          </cell>
        </row>
        <row r="101">
          <cell r="A101" t="str">
            <v>Evenlode</v>
          </cell>
          <cell r="B101" t="str">
            <v>E04004229</v>
          </cell>
          <cell r="C101">
            <v>147</v>
          </cell>
        </row>
        <row r="102">
          <cell r="A102" t="str">
            <v>Fairford</v>
          </cell>
          <cell r="B102" t="str">
            <v>E04012381</v>
          </cell>
          <cell r="C102">
            <v>4249</v>
          </cell>
        </row>
        <row r="103">
          <cell r="A103" t="str">
            <v>Farmington</v>
          </cell>
          <cell r="B103" t="str">
            <v>E04004231</v>
          </cell>
          <cell r="C103">
            <v>92</v>
          </cell>
        </row>
        <row r="104">
          <cell r="A104" t="str">
            <v>Forthampton</v>
          </cell>
          <cell r="B104" t="str">
            <v>E04004401</v>
          </cell>
          <cell r="C104">
            <v>147</v>
          </cell>
        </row>
        <row r="105">
          <cell r="A105" t="str">
            <v>Frampton on Severn</v>
          </cell>
          <cell r="B105" t="str">
            <v>E04004350</v>
          </cell>
          <cell r="C105">
            <v>1465</v>
          </cell>
        </row>
        <row r="106">
          <cell r="A106" t="str">
            <v>Fretherne with Saul</v>
          </cell>
          <cell r="B106" t="str">
            <v>E04004351</v>
          </cell>
          <cell r="C106">
            <v>746</v>
          </cell>
        </row>
        <row r="107">
          <cell r="A107" t="str">
            <v>Frocester</v>
          </cell>
          <cell r="B107" t="str">
            <v>E04004352</v>
          </cell>
          <cell r="C107">
            <v>157</v>
          </cell>
        </row>
        <row r="108">
          <cell r="A108" t="str">
            <v>Gorsley and Kilcot</v>
          </cell>
          <cell r="B108" t="str">
            <v>E04004334</v>
          </cell>
          <cell r="C108">
            <v>258</v>
          </cell>
        </row>
        <row r="109">
          <cell r="A109" t="str">
            <v>Gotherington</v>
          </cell>
          <cell r="B109" t="str">
            <v>E04004402</v>
          </cell>
          <cell r="C109">
            <v>1131</v>
          </cell>
        </row>
        <row r="110">
          <cell r="A110" t="str">
            <v>Great Rissington</v>
          </cell>
          <cell r="B110" t="str">
            <v>E04004232</v>
          </cell>
          <cell r="C110">
            <v>355</v>
          </cell>
        </row>
        <row r="111">
          <cell r="A111" t="str">
            <v>Great Witcombe</v>
          </cell>
          <cell r="B111" t="str">
            <v>E04004403</v>
          </cell>
          <cell r="C111">
            <v>83</v>
          </cell>
        </row>
        <row r="112">
          <cell r="A112" t="str">
            <v>Gretton (Tewkesbury)</v>
          </cell>
          <cell r="B112" t="str">
            <v>E04004434</v>
          </cell>
          <cell r="C112">
            <v>528</v>
          </cell>
        </row>
        <row r="113">
          <cell r="A113" t="str">
            <v>Guiting Power</v>
          </cell>
          <cell r="B113" t="str">
            <v>E04004233</v>
          </cell>
          <cell r="C113">
            <v>296</v>
          </cell>
        </row>
        <row r="114">
          <cell r="A114" t="str">
            <v>Ham and Stone</v>
          </cell>
          <cell r="B114" t="str">
            <v>E04004353</v>
          </cell>
          <cell r="C114">
            <v>801</v>
          </cell>
        </row>
        <row r="115">
          <cell r="A115" t="str">
            <v>Hamfallow</v>
          </cell>
          <cell r="B115" t="str">
            <v>E04004354</v>
          </cell>
          <cell r="C115">
            <v>1089</v>
          </cell>
        </row>
        <row r="116">
          <cell r="A116" t="str">
            <v>Hampnett</v>
          </cell>
          <cell r="B116" t="str">
            <v>E04004234</v>
          </cell>
          <cell r="C116">
            <v>55</v>
          </cell>
        </row>
        <row r="117">
          <cell r="A117" t="str">
            <v>Hardwicke</v>
          </cell>
          <cell r="B117" t="str">
            <v>E04013004</v>
          </cell>
          <cell r="C117">
            <v>4399</v>
          </cell>
        </row>
        <row r="118">
          <cell r="A118" t="str">
            <v>Harescombe</v>
          </cell>
          <cell r="B118" t="str">
            <v>E04004356</v>
          </cell>
          <cell r="C118">
            <v>211</v>
          </cell>
        </row>
        <row r="119">
          <cell r="A119" t="str">
            <v>Haresfield</v>
          </cell>
          <cell r="B119" t="str">
            <v>E04013005</v>
          </cell>
          <cell r="C119">
            <v>387</v>
          </cell>
        </row>
        <row r="120">
          <cell r="A120" t="str">
            <v>Hartpury</v>
          </cell>
          <cell r="B120" t="str">
            <v>E04004306</v>
          </cell>
          <cell r="C120">
            <v>1785</v>
          </cell>
        </row>
        <row r="121">
          <cell r="A121" t="str">
            <v>Hasfield</v>
          </cell>
          <cell r="B121" t="str">
            <v>E04004404</v>
          </cell>
          <cell r="C121">
            <v>123</v>
          </cell>
        </row>
        <row r="122">
          <cell r="A122" t="str">
            <v>Hatherop</v>
          </cell>
          <cell r="B122" t="str">
            <v>E04004235</v>
          </cell>
          <cell r="C122">
            <v>172</v>
          </cell>
        </row>
        <row r="123">
          <cell r="A123" t="str">
            <v>Hawling</v>
          </cell>
          <cell r="B123" t="str">
            <v>E04004405</v>
          </cell>
          <cell r="C123">
            <v>130</v>
          </cell>
        </row>
        <row r="124">
          <cell r="A124" t="str">
            <v>Hazleton</v>
          </cell>
          <cell r="B124" t="str">
            <v>E04004236</v>
          </cell>
          <cell r="C124">
            <v>174</v>
          </cell>
        </row>
        <row r="125">
          <cell r="A125" t="str">
            <v>Hewelsfield and Brockweir</v>
          </cell>
          <cell r="B125" t="str">
            <v>E04004307</v>
          </cell>
          <cell r="C125">
            <v>452</v>
          </cell>
        </row>
        <row r="126">
          <cell r="A126" t="str">
            <v>Highnam</v>
          </cell>
          <cell r="B126" t="str">
            <v>E04004406</v>
          </cell>
          <cell r="C126">
            <v>2142</v>
          </cell>
        </row>
        <row r="127">
          <cell r="A127" t="str">
            <v>Hillesley and Tresham</v>
          </cell>
          <cell r="B127" t="str">
            <v>E04004358</v>
          </cell>
          <cell r="C127">
            <v>588</v>
          </cell>
        </row>
        <row r="128">
          <cell r="A128" t="str">
            <v>Hinton (Stroud)</v>
          </cell>
          <cell r="B128" t="str">
            <v>E04004359</v>
          </cell>
          <cell r="C128">
            <v>1279</v>
          </cell>
        </row>
        <row r="129">
          <cell r="A129" t="str">
            <v>Horsley (Stroud)</v>
          </cell>
          <cell r="B129" t="str">
            <v>E04004360</v>
          </cell>
          <cell r="C129">
            <v>835</v>
          </cell>
        </row>
        <row r="130">
          <cell r="A130" t="str">
            <v>Hucclecote</v>
          </cell>
          <cell r="B130" t="str">
            <v>E04004407</v>
          </cell>
          <cell r="C130">
            <v>3044</v>
          </cell>
        </row>
        <row r="131">
          <cell r="A131" t="str">
            <v>Huntley</v>
          </cell>
          <cell r="B131" t="str">
            <v>E04004308</v>
          </cell>
          <cell r="C131">
            <v>1148</v>
          </cell>
        </row>
        <row r="132">
          <cell r="A132" t="str">
            <v>Hunts Grove</v>
          </cell>
          <cell r="B132" t="str">
            <v>E04013006</v>
          </cell>
          <cell r="C132">
            <v>2122</v>
          </cell>
        </row>
        <row r="133">
          <cell r="A133" t="str">
            <v>Icomb</v>
          </cell>
          <cell r="B133" t="str">
            <v>E04004237</v>
          </cell>
          <cell r="C133">
            <v>109</v>
          </cell>
        </row>
        <row r="134">
          <cell r="A134" t="str">
            <v>Innsworth</v>
          </cell>
          <cell r="B134" t="str">
            <v>E04004408</v>
          </cell>
          <cell r="C134">
            <v>3315</v>
          </cell>
        </row>
        <row r="135">
          <cell r="A135" t="str">
            <v>Kemble and Ewen</v>
          </cell>
          <cell r="B135" t="str">
            <v>E04004238</v>
          </cell>
          <cell r="C135">
            <v>1176</v>
          </cell>
        </row>
        <row r="136">
          <cell r="A136" t="str">
            <v>Kempley</v>
          </cell>
          <cell r="B136" t="str">
            <v>E04004309</v>
          </cell>
          <cell r="C136">
            <v>283</v>
          </cell>
        </row>
        <row r="137">
          <cell r="A137" t="str">
            <v>Kempsford</v>
          </cell>
          <cell r="B137" t="str">
            <v>E04012382</v>
          </cell>
          <cell r="C137">
            <v>1176</v>
          </cell>
        </row>
        <row r="138">
          <cell r="A138" t="str">
            <v>King's Stanley</v>
          </cell>
          <cell r="B138" t="str">
            <v>E04004361</v>
          </cell>
          <cell r="C138">
            <v>2544</v>
          </cell>
        </row>
        <row r="139">
          <cell r="A139" t="str">
            <v>Kingscote</v>
          </cell>
          <cell r="B139" t="str">
            <v>E04004240</v>
          </cell>
          <cell r="C139">
            <v>306</v>
          </cell>
        </row>
        <row r="140">
          <cell r="A140" t="str">
            <v>Kingswood (Stroud)</v>
          </cell>
          <cell r="B140" t="str">
            <v>E04013026</v>
          </cell>
          <cell r="C140">
            <v>1612</v>
          </cell>
        </row>
        <row r="141">
          <cell r="A141" t="str">
            <v>Lechlade</v>
          </cell>
          <cell r="B141" t="str">
            <v>E04004241</v>
          </cell>
          <cell r="C141">
            <v>3138</v>
          </cell>
        </row>
        <row r="142">
          <cell r="A142" t="str">
            <v>Leckhampton with Warden Hill</v>
          </cell>
          <cell r="B142" t="str">
            <v>E04012754</v>
          </cell>
          <cell r="C142">
            <v>8693</v>
          </cell>
        </row>
        <row r="143">
          <cell r="A143" t="str">
            <v>Leigh (Tewkesbury)</v>
          </cell>
          <cell r="B143" t="str">
            <v>E04004409</v>
          </cell>
          <cell r="C143">
            <v>317</v>
          </cell>
        </row>
        <row r="144">
          <cell r="A144" t="str">
            <v>Leonard Stanley</v>
          </cell>
          <cell r="B144" t="str">
            <v>E04004363</v>
          </cell>
          <cell r="C144">
            <v>1992</v>
          </cell>
        </row>
        <row r="145">
          <cell r="A145" t="str">
            <v>Little Rissington</v>
          </cell>
          <cell r="B145" t="str">
            <v>E04004242</v>
          </cell>
          <cell r="C145">
            <v>245</v>
          </cell>
        </row>
        <row r="146">
          <cell r="A146" t="str">
            <v>Littledean</v>
          </cell>
          <cell r="B146" t="str">
            <v>E04004310</v>
          </cell>
          <cell r="C146">
            <v>1329</v>
          </cell>
        </row>
        <row r="147">
          <cell r="A147" t="str">
            <v>Long Newnton</v>
          </cell>
          <cell r="B147" t="str">
            <v>E04004244</v>
          </cell>
          <cell r="C147">
            <v>179</v>
          </cell>
        </row>
        <row r="148">
          <cell r="A148" t="str">
            <v>Longborough</v>
          </cell>
          <cell r="B148" t="str">
            <v>E04004243</v>
          </cell>
          <cell r="C148">
            <v>489</v>
          </cell>
        </row>
        <row r="149">
          <cell r="A149" t="str">
            <v>Longford (Tewkesbury)</v>
          </cell>
          <cell r="B149" t="str">
            <v>E04004410</v>
          </cell>
          <cell r="C149">
            <v>1962</v>
          </cell>
        </row>
        <row r="150">
          <cell r="A150" t="str">
            <v>Longhope</v>
          </cell>
          <cell r="B150" t="str">
            <v>E04004311</v>
          </cell>
          <cell r="C150">
            <v>1555</v>
          </cell>
        </row>
        <row r="151">
          <cell r="A151" t="str">
            <v>Longney and Epney</v>
          </cell>
          <cell r="B151" t="str">
            <v>E04004364</v>
          </cell>
          <cell r="C151">
            <v>292</v>
          </cell>
        </row>
        <row r="152">
          <cell r="A152" t="str">
            <v>Lower Slaughter</v>
          </cell>
          <cell r="B152" t="str">
            <v>E04004245</v>
          </cell>
          <cell r="C152">
            <v>232</v>
          </cell>
        </row>
        <row r="153">
          <cell r="A153" t="str">
            <v>Lydbrook</v>
          </cell>
          <cell r="B153" t="str">
            <v>E04004312</v>
          </cell>
          <cell r="C153">
            <v>2228</v>
          </cell>
        </row>
        <row r="154">
          <cell r="A154" t="str">
            <v>Lydney</v>
          </cell>
          <cell r="B154" t="str">
            <v>E04004313</v>
          </cell>
          <cell r="C154">
            <v>10038</v>
          </cell>
        </row>
        <row r="155">
          <cell r="A155" t="str">
            <v>Maisemore</v>
          </cell>
          <cell r="B155" t="str">
            <v>E04004411</v>
          </cell>
          <cell r="C155">
            <v>538</v>
          </cell>
        </row>
        <row r="156">
          <cell r="A156" t="str">
            <v>Maiseyhampton</v>
          </cell>
          <cell r="B156" t="str">
            <v>E04004246</v>
          </cell>
          <cell r="C156">
            <v>546</v>
          </cell>
        </row>
        <row r="157">
          <cell r="A157" t="str">
            <v>Maugersbury</v>
          </cell>
          <cell r="B157" t="str">
            <v>E04004247</v>
          </cell>
          <cell r="C157">
            <v>154</v>
          </cell>
        </row>
        <row r="158">
          <cell r="A158" t="str">
            <v>Mickleton (Cotswold)</v>
          </cell>
          <cell r="B158" t="str">
            <v>E04004248</v>
          </cell>
          <cell r="C158">
            <v>2217</v>
          </cell>
        </row>
        <row r="159">
          <cell r="A159" t="str">
            <v>Minchinhampton</v>
          </cell>
          <cell r="B159" t="str">
            <v>E04013007</v>
          </cell>
          <cell r="C159">
            <v>5475</v>
          </cell>
        </row>
        <row r="160">
          <cell r="A160" t="str">
            <v>Minsterworth</v>
          </cell>
          <cell r="B160" t="str">
            <v>E04004412</v>
          </cell>
          <cell r="C160">
            <v>440</v>
          </cell>
        </row>
        <row r="161">
          <cell r="A161" t="str">
            <v>Miserden</v>
          </cell>
          <cell r="B161" t="str">
            <v>E04004366</v>
          </cell>
          <cell r="C161">
            <v>463</v>
          </cell>
        </row>
        <row r="162">
          <cell r="A162" t="str">
            <v>Mitcheldean</v>
          </cell>
          <cell r="B162" t="str">
            <v>E04004314</v>
          </cell>
          <cell r="C162">
            <v>2778</v>
          </cell>
        </row>
        <row r="163">
          <cell r="A163" t="str">
            <v>Moreton Valence</v>
          </cell>
          <cell r="B163" t="str">
            <v>E04004367</v>
          </cell>
          <cell r="C163">
            <v>168</v>
          </cell>
        </row>
        <row r="164">
          <cell r="A164" t="str">
            <v>Moreton-in-Marsh</v>
          </cell>
          <cell r="B164" t="str">
            <v>E04004249</v>
          </cell>
          <cell r="C164">
            <v>5010</v>
          </cell>
        </row>
        <row r="165">
          <cell r="A165" t="str">
            <v>Nailsworth</v>
          </cell>
          <cell r="B165" t="str">
            <v>E04013008</v>
          </cell>
          <cell r="C165">
            <v>5688</v>
          </cell>
        </row>
        <row r="166">
          <cell r="A166" t="str">
            <v>Naunton</v>
          </cell>
          <cell r="B166" t="str">
            <v>E04004250</v>
          </cell>
          <cell r="C166">
            <v>333</v>
          </cell>
        </row>
        <row r="167">
          <cell r="A167" t="str">
            <v>Newent</v>
          </cell>
          <cell r="B167" t="str">
            <v>E04004315</v>
          </cell>
          <cell r="C167">
            <v>6276</v>
          </cell>
        </row>
        <row r="168">
          <cell r="A168" t="str">
            <v>Newland (Forest of Dean)</v>
          </cell>
          <cell r="B168" t="str">
            <v>E04004316</v>
          </cell>
          <cell r="C168">
            <v>1017</v>
          </cell>
        </row>
        <row r="169">
          <cell r="A169" t="str">
            <v>Newnham (Forest of Dean)</v>
          </cell>
          <cell r="B169" t="str">
            <v>E04004317</v>
          </cell>
          <cell r="C169">
            <v>1298</v>
          </cell>
        </row>
        <row r="170">
          <cell r="A170" t="str">
            <v>North Cerney</v>
          </cell>
          <cell r="B170" t="str">
            <v>E04004251</v>
          </cell>
          <cell r="C170">
            <v>576</v>
          </cell>
        </row>
        <row r="171">
          <cell r="A171" t="str">
            <v>North Nibley</v>
          </cell>
          <cell r="B171" t="str">
            <v>E04004369</v>
          </cell>
          <cell r="C171">
            <v>840</v>
          </cell>
        </row>
        <row r="172">
          <cell r="A172" t="str">
            <v>Northleach with Eastington</v>
          </cell>
          <cell r="B172" t="str">
            <v>E04004252</v>
          </cell>
          <cell r="C172">
            <v>1938</v>
          </cell>
        </row>
        <row r="173">
          <cell r="A173" t="str">
            <v>Northway</v>
          </cell>
          <cell r="B173" t="str">
            <v>E04004436</v>
          </cell>
          <cell r="C173">
            <v>4859</v>
          </cell>
        </row>
        <row r="174">
          <cell r="A174" t="str">
            <v>Norton (Tewkesbury)</v>
          </cell>
          <cell r="B174" t="str">
            <v>E04004413</v>
          </cell>
          <cell r="C174">
            <v>542</v>
          </cell>
        </row>
        <row r="175">
          <cell r="A175" t="str">
            <v>Notgrove</v>
          </cell>
          <cell r="B175" t="str">
            <v>E04004253</v>
          </cell>
          <cell r="C175">
            <v>74</v>
          </cell>
        </row>
        <row r="176">
          <cell r="A176" t="str">
            <v>Nympsfield</v>
          </cell>
          <cell r="B176" t="str">
            <v>E04004370</v>
          </cell>
          <cell r="C176">
            <v>428</v>
          </cell>
        </row>
        <row r="177">
          <cell r="A177" t="str">
            <v>Oddington (Cotswold)</v>
          </cell>
          <cell r="B177" t="str">
            <v>E04004254</v>
          </cell>
          <cell r="C177">
            <v>412</v>
          </cell>
        </row>
        <row r="178">
          <cell r="A178" t="str">
            <v>Owlpen</v>
          </cell>
          <cell r="B178" t="str">
            <v>E04004371</v>
          </cell>
          <cell r="C178">
            <v>34</v>
          </cell>
        </row>
        <row r="179">
          <cell r="A179" t="str">
            <v>Oxenhall</v>
          </cell>
          <cell r="B179" t="str">
            <v>E04004318</v>
          </cell>
          <cell r="C179">
            <v>239</v>
          </cell>
        </row>
        <row r="180">
          <cell r="A180" t="str">
            <v>Oxenton</v>
          </cell>
          <cell r="B180" t="str">
            <v>E04004414</v>
          </cell>
          <cell r="C180">
            <v>242</v>
          </cell>
        </row>
        <row r="181">
          <cell r="A181" t="str">
            <v>Ozleworth</v>
          </cell>
          <cell r="B181" t="str">
            <v>E04004255</v>
          </cell>
          <cell r="C181">
            <v>45</v>
          </cell>
        </row>
        <row r="182">
          <cell r="A182" t="str">
            <v>Painswick</v>
          </cell>
          <cell r="B182" t="str">
            <v>E04004372</v>
          </cell>
          <cell r="C182">
            <v>3214</v>
          </cell>
        </row>
        <row r="183">
          <cell r="A183" t="str">
            <v>Pauntley</v>
          </cell>
          <cell r="B183" t="str">
            <v>E04004319</v>
          </cell>
          <cell r="C183">
            <v>302</v>
          </cell>
        </row>
        <row r="184">
          <cell r="A184" t="str">
            <v>Pitchcombe</v>
          </cell>
          <cell r="B184" t="str">
            <v>E04004373</v>
          </cell>
          <cell r="C184">
            <v>275</v>
          </cell>
        </row>
        <row r="185">
          <cell r="A185" t="str">
            <v>Poole Keynes</v>
          </cell>
          <cell r="B185" t="str">
            <v>E04012383</v>
          </cell>
          <cell r="C185">
            <v>172</v>
          </cell>
        </row>
        <row r="186">
          <cell r="A186" t="str">
            <v>Poulton</v>
          </cell>
          <cell r="B186" t="str">
            <v>E04004257</v>
          </cell>
          <cell r="C186">
            <v>413</v>
          </cell>
        </row>
        <row r="187">
          <cell r="A187" t="str">
            <v>Prescott</v>
          </cell>
          <cell r="B187" t="str">
            <v>E04004415</v>
          </cell>
          <cell r="C187">
            <v>94</v>
          </cell>
        </row>
        <row r="188">
          <cell r="A188" t="str">
            <v>Prestbury (Cheltenham)</v>
          </cell>
          <cell r="B188" t="str">
            <v>E04012755</v>
          </cell>
          <cell r="C188">
            <v>8094</v>
          </cell>
        </row>
        <row r="189">
          <cell r="A189" t="str">
            <v>Preston (Cotswold)</v>
          </cell>
          <cell r="B189" t="str">
            <v>E04012384</v>
          </cell>
          <cell r="C189">
            <v>356</v>
          </cell>
        </row>
        <row r="190">
          <cell r="A190" t="str">
            <v>Quedgeley</v>
          </cell>
          <cell r="B190" t="str">
            <v>E04004335</v>
          </cell>
          <cell r="C190">
            <v>22145</v>
          </cell>
        </row>
        <row r="191">
          <cell r="A191" t="str">
            <v>Quenington</v>
          </cell>
          <cell r="B191" t="str">
            <v>E04004259</v>
          </cell>
          <cell r="C191">
            <v>540</v>
          </cell>
        </row>
        <row r="192">
          <cell r="A192" t="str">
            <v>Randwick and Westrip</v>
          </cell>
          <cell r="B192" t="str">
            <v>E04004374</v>
          </cell>
          <cell r="C192">
            <v>1450</v>
          </cell>
        </row>
        <row r="193">
          <cell r="A193" t="str">
            <v>Redmarley D'Abitot</v>
          </cell>
          <cell r="B193" t="str">
            <v>E04004320</v>
          </cell>
          <cell r="C193">
            <v>849</v>
          </cell>
        </row>
        <row r="194">
          <cell r="A194" t="str">
            <v>Rendcomb</v>
          </cell>
          <cell r="B194" t="str">
            <v>E04004260</v>
          </cell>
          <cell r="C194">
            <v>278</v>
          </cell>
        </row>
        <row r="195">
          <cell r="A195" t="str">
            <v>Rodborough</v>
          </cell>
          <cell r="B195" t="str">
            <v>E04013009</v>
          </cell>
          <cell r="C195">
            <v>5135</v>
          </cell>
        </row>
        <row r="196">
          <cell r="A196" t="str">
            <v>Rodmarton</v>
          </cell>
          <cell r="B196" t="str">
            <v>E04012385</v>
          </cell>
          <cell r="C196">
            <v>352</v>
          </cell>
        </row>
        <row r="197">
          <cell r="A197" t="str">
            <v>Ruardean</v>
          </cell>
          <cell r="B197" t="str">
            <v>E04004321</v>
          </cell>
          <cell r="C197">
            <v>1363</v>
          </cell>
        </row>
        <row r="198">
          <cell r="A198" t="str">
            <v>Rudford and Highleadon</v>
          </cell>
          <cell r="B198" t="str">
            <v>E04004322</v>
          </cell>
          <cell r="C198">
            <v>274</v>
          </cell>
        </row>
        <row r="199">
          <cell r="A199" t="str">
            <v>Ruspidge and Soudley</v>
          </cell>
          <cell r="B199" t="str">
            <v>E04004323</v>
          </cell>
          <cell r="C199">
            <v>2861</v>
          </cell>
        </row>
        <row r="200">
          <cell r="A200" t="str">
            <v>Saintbury</v>
          </cell>
          <cell r="B200" t="str">
            <v>E04004262</v>
          </cell>
          <cell r="C200">
            <v>79</v>
          </cell>
        </row>
        <row r="201">
          <cell r="A201" t="str">
            <v>Sandhurst (Tewkesbury)</v>
          </cell>
          <cell r="B201" t="str">
            <v>E04004416</v>
          </cell>
          <cell r="C201">
            <v>489</v>
          </cell>
        </row>
        <row r="202">
          <cell r="A202" t="str">
            <v>Sapperton</v>
          </cell>
          <cell r="B202" t="str">
            <v>E04004263</v>
          </cell>
          <cell r="C202">
            <v>425</v>
          </cell>
        </row>
        <row r="203">
          <cell r="A203" t="str">
            <v>Sevenhampton</v>
          </cell>
          <cell r="B203" t="str">
            <v>E04004264</v>
          </cell>
          <cell r="C203">
            <v>300</v>
          </cell>
        </row>
        <row r="204">
          <cell r="A204" t="str">
            <v>Sezincote</v>
          </cell>
          <cell r="B204" t="str">
            <v>E04004265</v>
          </cell>
          <cell r="C204">
            <v>92</v>
          </cell>
        </row>
        <row r="205">
          <cell r="A205" t="str">
            <v>Sherborne (Cotswold)</v>
          </cell>
          <cell r="B205" t="str">
            <v>E04004266</v>
          </cell>
          <cell r="C205">
            <v>292</v>
          </cell>
        </row>
        <row r="206">
          <cell r="A206" t="str">
            <v>Shipton (Cotswold)</v>
          </cell>
          <cell r="B206" t="str">
            <v>E04004267</v>
          </cell>
          <cell r="C206">
            <v>358</v>
          </cell>
        </row>
        <row r="207">
          <cell r="A207" t="str">
            <v>Shipton Moyne</v>
          </cell>
          <cell r="B207" t="str">
            <v>E04004268</v>
          </cell>
          <cell r="C207">
            <v>288</v>
          </cell>
        </row>
        <row r="208">
          <cell r="A208" t="str">
            <v>Shurdington</v>
          </cell>
          <cell r="B208" t="str">
            <v>E04004417</v>
          </cell>
          <cell r="C208">
            <v>2530</v>
          </cell>
        </row>
        <row r="209">
          <cell r="A209" t="str">
            <v>Siddington (Cotswold)</v>
          </cell>
          <cell r="B209" t="str">
            <v>E04012386</v>
          </cell>
          <cell r="C209">
            <v>1349</v>
          </cell>
        </row>
        <row r="210">
          <cell r="A210" t="str">
            <v>Slimbridge</v>
          </cell>
          <cell r="B210" t="str">
            <v>E04004376</v>
          </cell>
          <cell r="C210">
            <v>1179</v>
          </cell>
        </row>
        <row r="211">
          <cell r="A211" t="str">
            <v>Snowshill</v>
          </cell>
          <cell r="B211" t="str">
            <v>E04004418</v>
          </cell>
          <cell r="C211">
            <v>159</v>
          </cell>
        </row>
        <row r="212">
          <cell r="A212" t="str">
            <v>Somerford Keynes</v>
          </cell>
          <cell r="B212" t="str">
            <v>E04012387</v>
          </cell>
          <cell r="C212">
            <v>481</v>
          </cell>
        </row>
        <row r="213">
          <cell r="A213" t="str">
            <v>South Cerney</v>
          </cell>
          <cell r="B213" t="str">
            <v>E04004271</v>
          </cell>
          <cell r="C213">
            <v>3998</v>
          </cell>
        </row>
        <row r="214">
          <cell r="A214" t="str">
            <v>Southam (Tewkesbury)</v>
          </cell>
          <cell r="B214" t="str">
            <v>E04004419</v>
          </cell>
          <cell r="C214">
            <v>1095</v>
          </cell>
        </row>
        <row r="215">
          <cell r="A215" t="str">
            <v>Southrop</v>
          </cell>
          <cell r="B215" t="str">
            <v>E04004272</v>
          </cell>
          <cell r="C215">
            <v>277</v>
          </cell>
        </row>
        <row r="216">
          <cell r="A216" t="str">
            <v>St. Briavels</v>
          </cell>
          <cell r="B216" t="str">
            <v>E04004324</v>
          </cell>
          <cell r="C216">
            <v>1298</v>
          </cell>
        </row>
        <row r="217">
          <cell r="A217" t="str">
            <v>Standish</v>
          </cell>
          <cell r="B217" t="str">
            <v>E04013010</v>
          </cell>
          <cell r="C217">
            <v>343</v>
          </cell>
        </row>
        <row r="218">
          <cell r="A218" t="str">
            <v>Stanton (Tewkesbury)</v>
          </cell>
          <cell r="B218" t="str">
            <v>E04004420</v>
          </cell>
          <cell r="C218">
            <v>189</v>
          </cell>
        </row>
        <row r="219">
          <cell r="A219" t="str">
            <v>Stanway (Tewkesbury)</v>
          </cell>
          <cell r="B219" t="str">
            <v>E04004421</v>
          </cell>
          <cell r="C219">
            <v>322</v>
          </cell>
        </row>
        <row r="220">
          <cell r="A220" t="str">
            <v>Staunton (Forest of Dean)</v>
          </cell>
          <cell r="B220" t="str">
            <v>E04004325</v>
          </cell>
          <cell r="C220">
            <v>824</v>
          </cell>
        </row>
        <row r="221">
          <cell r="A221" t="str">
            <v>Staunton Coleford</v>
          </cell>
          <cell r="B221" t="str">
            <v>E04004326</v>
          </cell>
          <cell r="C221">
            <v>329</v>
          </cell>
        </row>
        <row r="222">
          <cell r="A222" t="str">
            <v>Staverton (Tewkesbury)</v>
          </cell>
          <cell r="B222" t="str">
            <v>E04004422</v>
          </cell>
          <cell r="C222">
            <v>616</v>
          </cell>
        </row>
        <row r="223">
          <cell r="A223" t="str">
            <v>Stinchcombe</v>
          </cell>
          <cell r="B223" t="str">
            <v>E04004378</v>
          </cell>
          <cell r="C223">
            <v>482</v>
          </cell>
        </row>
        <row r="224">
          <cell r="A224" t="str">
            <v>Stoke Orchard</v>
          </cell>
          <cell r="B224" t="str">
            <v>E04004423</v>
          </cell>
          <cell r="C224">
            <v>1047</v>
          </cell>
        </row>
        <row r="225">
          <cell r="A225" t="str">
            <v>Stonehouse</v>
          </cell>
          <cell r="B225" t="str">
            <v>E04013027</v>
          </cell>
          <cell r="C225">
            <v>7711</v>
          </cell>
        </row>
        <row r="226">
          <cell r="A226" t="str">
            <v>Stow-on-the-Wold</v>
          </cell>
          <cell r="B226" t="str">
            <v>E04004273</v>
          </cell>
          <cell r="C226">
            <v>1901</v>
          </cell>
        </row>
        <row r="227">
          <cell r="A227" t="str">
            <v>Stroud (Stroud)</v>
          </cell>
          <cell r="B227" t="str">
            <v>E04013012</v>
          </cell>
          <cell r="C227">
            <v>13381</v>
          </cell>
        </row>
        <row r="228">
          <cell r="A228" t="str">
            <v>Sudeley</v>
          </cell>
          <cell r="B228" t="str">
            <v>E04004424</v>
          </cell>
          <cell r="C228">
            <v>97</v>
          </cell>
        </row>
        <row r="229">
          <cell r="A229" t="str">
            <v>Swell</v>
          </cell>
          <cell r="B229" t="str">
            <v>E04004274</v>
          </cell>
          <cell r="C229">
            <v>423</v>
          </cell>
        </row>
        <row r="230">
          <cell r="A230" t="str">
            <v>Swindon (Cheltenham)</v>
          </cell>
          <cell r="B230" t="str">
            <v>E04004176</v>
          </cell>
          <cell r="C230">
            <v>1730</v>
          </cell>
        </row>
        <row r="231">
          <cell r="A231" t="str">
            <v>Syde</v>
          </cell>
          <cell r="B231" t="str">
            <v>E04004275</v>
          </cell>
          <cell r="C231">
            <v>27</v>
          </cell>
        </row>
        <row r="232">
          <cell r="A232" t="str">
            <v>Taynton (Forest of Dean)</v>
          </cell>
          <cell r="B232" t="str">
            <v>E04004327</v>
          </cell>
          <cell r="C232">
            <v>431</v>
          </cell>
        </row>
        <row r="233">
          <cell r="A233" t="str">
            <v>Teddington</v>
          </cell>
          <cell r="B233" t="str">
            <v>E04004425</v>
          </cell>
          <cell r="C233">
            <v>396</v>
          </cell>
        </row>
        <row r="234">
          <cell r="A234" t="str">
            <v>Temple Guiting</v>
          </cell>
          <cell r="B234" t="str">
            <v>E04004276</v>
          </cell>
          <cell r="C234">
            <v>392</v>
          </cell>
        </row>
        <row r="235">
          <cell r="A235" t="str">
            <v>Tetbury</v>
          </cell>
          <cell r="B235" t="str">
            <v>E04012388</v>
          </cell>
          <cell r="C235">
            <v>6455</v>
          </cell>
        </row>
        <row r="236">
          <cell r="A236" t="str">
            <v>Tetbury Upton</v>
          </cell>
          <cell r="B236" t="str">
            <v>E04012389</v>
          </cell>
          <cell r="C236">
            <v>289</v>
          </cell>
        </row>
        <row r="237">
          <cell r="A237" t="str">
            <v>Tewkesbury</v>
          </cell>
          <cell r="B237" t="str">
            <v>E04004426</v>
          </cell>
          <cell r="C237">
            <v>10663</v>
          </cell>
        </row>
        <row r="238">
          <cell r="A238" t="str">
            <v>Tibberton (Forest of Dean)</v>
          </cell>
          <cell r="B238" t="str">
            <v>E04004328</v>
          </cell>
          <cell r="C238">
            <v>586</v>
          </cell>
        </row>
        <row r="239">
          <cell r="A239" t="str">
            <v>Tidenham</v>
          </cell>
          <cell r="B239" t="str">
            <v>E04004329</v>
          </cell>
          <cell r="C239">
            <v>5951</v>
          </cell>
        </row>
        <row r="240">
          <cell r="A240" t="str">
            <v>Tirley</v>
          </cell>
          <cell r="B240" t="str">
            <v>E04004427</v>
          </cell>
          <cell r="C240">
            <v>428</v>
          </cell>
        </row>
        <row r="241">
          <cell r="A241" t="str">
            <v>Toddington (Tewkesbury)</v>
          </cell>
          <cell r="B241" t="str">
            <v>E04004428</v>
          </cell>
          <cell r="C241">
            <v>476</v>
          </cell>
        </row>
        <row r="242">
          <cell r="A242" t="str">
            <v>Todenham</v>
          </cell>
          <cell r="B242" t="str">
            <v>E04004279</v>
          </cell>
          <cell r="C242">
            <v>239</v>
          </cell>
        </row>
        <row r="243">
          <cell r="A243" t="str">
            <v>Turkdean</v>
          </cell>
          <cell r="B243" t="str">
            <v>E04004280</v>
          </cell>
          <cell r="C243">
            <v>72</v>
          </cell>
        </row>
        <row r="244">
          <cell r="A244" t="str">
            <v>Twigworth</v>
          </cell>
          <cell r="B244" t="str">
            <v>E04004429</v>
          </cell>
          <cell r="C244">
            <v>380</v>
          </cell>
        </row>
        <row r="245">
          <cell r="A245" t="str">
            <v>Twyning</v>
          </cell>
          <cell r="B245" t="str">
            <v>E04004430</v>
          </cell>
          <cell r="C245">
            <v>1837</v>
          </cell>
        </row>
        <row r="246">
          <cell r="A246" t="str">
            <v>Uckington</v>
          </cell>
          <cell r="B246" t="str">
            <v>E04004431</v>
          </cell>
          <cell r="C246">
            <v>615</v>
          </cell>
        </row>
        <row r="247">
          <cell r="A247" t="str">
            <v>Uley</v>
          </cell>
          <cell r="B247" t="str">
            <v>E04004382</v>
          </cell>
          <cell r="C247">
            <v>1147</v>
          </cell>
        </row>
        <row r="248">
          <cell r="A248" t="str">
            <v>Up Hatherley</v>
          </cell>
          <cell r="B248" t="str">
            <v>E04012756</v>
          </cell>
          <cell r="C248">
            <v>6995</v>
          </cell>
        </row>
        <row r="249">
          <cell r="A249" t="str">
            <v>Upleadon</v>
          </cell>
          <cell r="B249" t="str">
            <v>E04004330</v>
          </cell>
          <cell r="C249">
            <v>238</v>
          </cell>
        </row>
        <row r="250">
          <cell r="A250" t="str">
            <v>Upper Rissington</v>
          </cell>
          <cell r="B250" t="str">
            <v>E04004293</v>
          </cell>
          <cell r="C250">
            <v>1999</v>
          </cell>
        </row>
        <row r="251">
          <cell r="A251" t="str">
            <v>Upper Slaughter</v>
          </cell>
          <cell r="B251" t="str">
            <v>E04004281</v>
          </cell>
          <cell r="C251">
            <v>177</v>
          </cell>
        </row>
        <row r="252">
          <cell r="A252" t="str">
            <v>Upton St. Leonards</v>
          </cell>
          <cell r="B252" t="str">
            <v>E04013013</v>
          </cell>
          <cell r="C252">
            <v>3174</v>
          </cell>
        </row>
        <row r="253">
          <cell r="A253" t="str">
            <v>West Dean (Forest of Dean)</v>
          </cell>
          <cell r="B253" t="str">
            <v>E04004332</v>
          </cell>
          <cell r="C253">
            <v>10333</v>
          </cell>
        </row>
        <row r="254">
          <cell r="A254" t="str">
            <v>Westbury-on-Severn</v>
          </cell>
          <cell r="B254" t="str">
            <v>E04004331</v>
          </cell>
          <cell r="C254">
            <v>1788</v>
          </cell>
        </row>
        <row r="255">
          <cell r="A255" t="str">
            <v>Westcote</v>
          </cell>
          <cell r="B255" t="str">
            <v>E04004282</v>
          </cell>
          <cell r="C255">
            <v>207</v>
          </cell>
        </row>
        <row r="256">
          <cell r="A256" t="str">
            <v>Weston Subedge</v>
          </cell>
          <cell r="B256" t="str">
            <v>E04004284</v>
          </cell>
          <cell r="C256">
            <v>411</v>
          </cell>
        </row>
        <row r="257">
          <cell r="A257" t="str">
            <v>Westonbirt with Lasborough</v>
          </cell>
          <cell r="B257" t="str">
            <v>E04004283</v>
          </cell>
          <cell r="C257">
            <v>268</v>
          </cell>
        </row>
        <row r="258">
          <cell r="A258" t="str">
            <v>Wheatpieces</v>
          </cell>
          <cell r="B258" t="str">
            <v>E04004437</v>
          </cell>
          <cell r="C258">
            <v>3736</v>
          </cell>
        </row>
        <row r="259">
          <cell r="A259" t="str">
            <v>Whiteshill and Ruscombe</v>
          </cell>
          <cell r="B259" t="str">
            <v>E04004384</v>
          </cell>
          <cell r="C259">
            <v>1141</v>
          </cell>
        </row>
        <row r="260">
          <cell r="A260" t="str">
            <v>Whitminster</v>
          </cell>
          <cell r="B260" t="str">
            <v>E04004385</v>
          </cell>
          <cell r="C260">
            <v>933</v>
          </cell>
        </row>
        <row r="261">
          <cell r="A261" t="str">
            <v>Whittington (Cotswold)</v>
          </cell>
          <cell r="B261" t="str">
            <v>E04004285</v>
          </cell>
          <cell r="C261">
            <v>128</v>
          </cell>
        </row>
        <row r="262">
          <cell r="A262" t="str">
            <v>Wick Rissington</v>
          </cell>
          <cell r="B262" t="str">
            <v>E04004286</v>
          </cell>
          <cell r="C262">
            <v>115</v>
          </cell>
        </row>
        <row r="263">
          <cell r="A263" t="str">
            <v>Willersey</v>
          </cell>
          <cell r="B263" t="str">
            <v>E04004287</v>
          </cell>
          <cell r="C263">
            <v>991</v>
          </cell>
        </row>
        <row r="264">
          <cell r="A264" t="str">
            <v>Winchcombe</v>
          </cell>
          <cell r="B264" t="str">
            <v>E04004432</v>
          </cell>
          <cell r="C264">
            <v>5124</v>
          </cell>
        </row>
        <row r="265">
          <cell r="A265" t="str">
            <v>Windrush</v>
          </cell>
          <cell r="B265" t="str">
            <v>E04004288</v>
          </cell>
          <cell r="C265">
            <v>113</v>
          </cell>
        </row>
        <row r="266">
          <cell r="A266" t="str">
            <v>Winson</v>
          </cell>
          <cell r="B266" t="str">
            <v>E04004289</v>
          </cell>
          <cell r="C266">
            <v>70</v>
          </cell>
        </row>
        <row r="267">
          <cell r="A267" t="str">
            <v>Winstone</v>
          </cell>
          <cell r="B267" t="str">
            <v>E04004290</v>
          </cell>
          <cell r="C267">
            <v>226</v>
          </cell>
        </row>
        <row r="268">
          <cell r="A268" t="str">
            <v>Withington (Cotswold)</v>
          </cell>
          <cell r="B268" t="str">
            <v>E04004291</v>
          </cell>
          <cell r="C268">
            <v>514</v>
          </cell>
        </row>
        <row r="269">
          <cell r="A269" t="str">
            <v>Woodchester</v>
          </cell>
          <cell r="B269" t="str">
            <v>E04004386</v>
          </cell>
          <cell r="C269">
            <v>1208</v>
          </cell>
        </row>
        <row r="270">
          <cell r="A270" t="str">
            <v>Woodmancote (Tewkesbury)</v>
          </cell>
          <cell r="B270" t="str">
            <v>E04004433</v>
          </cell>
          <cell r="C270">
            <v>2760</v>
          </cell>
        </row>
        <row r="271">
          <cell r="A271" t="str">
            <v>Woolaston</v>
          </cell>
          <cell r="B271" t="str">
            <v>E04004333</v>
          </cell>
          <cell r="C271">
            <v>1217</v>
          </cell>
        </row>
        <row r="272">
          <cell r="A272" t="str">
            <v>Wotton-under-Edge</v>
          </cell>
          <cell r="B272" t="str">
            <v>E04013028</v>
          </cell>
          <cell r="C272">
            <v>5579</v>
          </cell>
        </row>
        <row r="273">
          <cell r="A273" t="str">
            <v>Yanworth</v>
          </cell>
          <cell r="B273" t="str">
            <v>E04004292</v>
          </cell>
          <cell r="C273">
            <v>107</v>
          </cell>
        </row>
        <row r="275">
          <cell r="A275" t="str">
            <v>In order to protect against disclosure of personal information, records have been swapped between different geographic areas and counts perturbed by small amounts. Small counts at the lowest geographies will be most affected.</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s Townley" refreshedDate="45882.872634837964" createdVersion="8" refreshedVersion="8" minRefreshableVersion="3" recordCount="267" xr:uid="{0DD06295-563D-4E3C-91D2-6D9270103EB4}">
  <cacheSource type="worksheet">
    <worksheetSource ref="A1:R268" sheet="Sheet1"/>
  </cacheSource>
  <cacheFields count="18">
    <cacheField name="MHCLG E-code for Local Authority" numFmtId="0">
      <sharedItems/>
    </cacheField>
    <cacheField name="ONS code for Local Authority" numFmtId="0">
      <sharedItems/>
    </cacheField>
    <cacheField name="Local Authority" numFmtId="0">
      <sharedItems/>
    </cacheField>
    <cacheField name="Parish Name" numFmtId="0">
      <sharedItems/>
    </cacheField>
    <cacheField name="Region " numFmtId="0">
      <sharedItems/>
    </cacheField>
    <cacheField name="Class" numFmtId="0">
      <sharedItems/>
    </cacheField>
    <cacheField name="Parish Type_x000a_[note g]" numFmtId="0">
      <sharedItems/>
    </cacheField>
    <cacheField name="Amount precepted on billing authority (£)_x000a_2024-25_x000a_[note e] [note f]" numFmtId="3">
      <sharedItems containsSemiMixedTypes="0" containsString="0" containsNumber="1" containsInteger="1" minValue="0" maxValue="1673300"/>
    </cacheField>
    <cacheField name="Tax base for precept purposes_x000a_2024-25_x000a_[note f]" numFmtId="4">
      <sharedItems containsSemiMixedTypes="0" containsString="0" containsNumber="1" minValue="18.12" maxValue="7427.23"/>
    </cacheField>
    <cacheField name="Band D council tax (£)_x000a_2024-25_x000a_[note f] [note i]" numFmtId="4">
      <sharedItems containsSemiMixedTypes="0" containsString="0" containsNumber="1" minValue="0" maxValue="234.13"/>
    </cacheField>
    <cacheField name="Amount precepted on billing authority (£)_x000a_2025-26_x000a_[note e]" numFmtId="3">
      <sharedItems containsSemiMixedTypes="0" containsString="0" containsNumber="1" containsInteger="1" minValue="0" maxValue="1923000"/>
    </cacheField>
    <cacheField name="Tax base for precept purposes_x000a_2025-26_x000a_[note h]" numFmtId="4">
      <sharedItems containsSemiMixedTypes="0" containsString="0" containsNumber="1" minValue="17.27" maxValue="7611.22"/>
    </cacheField>
    <cacheField name="Band D council tax (£)_x000a_2025-26_x000a_[note i]" numFmtId="4">
      <sharedItems containsSemiMixedTypes="0" containsString="0" containsNumber="1" minValue="0" maxValue="252.65"/>
    </cacheField>
    <cacheField name="MHCLG Parish_x000a_Code" numFmtId="0">
      <sharedItems/>
    </cacheField>
    <cacheField name="Notes" numFmtId="4">
      <sharedItems containsNonDate="0" containsString="0" containsBlank="1"/>
    </cacheField>
    <cacheField name="Precept increas" numFmtId="170">
      <sharedItems containsString="0" containsBlank="1" containsNumber="1" minValue="-0.94849608570251343" maxValue="0.90533333333333332"/>
    </cacheField>
    <cacheField name="Band D Increase" numFmtId="10">
      <sharedItems containsString="0" containsBlank="1" containsNumber="1" minValue="-0.94952641281545991" maxValue="0.85419058553386873"/>
    </cacheField>
    <cacheField name="Precept Band" numFmtId="0">
      <sharedItems count="9">
        <s v="Under £10K"/>
        <s v="No Precept"/>
        <s v="Between £10K and £25K"/>
        <s v="Between £25K and £50K"/>
        <s v="Between £50K and £100K"/>
        <s v="Between £100K and £250K"/>
        <s v="Between £500K and £1M"/>
        <s v="Between £250K and £500K"/>
        <s v="Over £1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s Townley" refreshedDate="45882.874241435187" createdVersion="8" refreshedVersion="8" minRefreshableVersion="3" recordCount="269" xr:uid="{64F25E87-A01F-442A-BCA1-03014AD40E8D}">
  <cacheSource type="worksheet">
    <worksheetSource ref="A1:AA1048576" sheet="Sheet1"/>
  </cacheSource>
  <cacheFields count="26">
    <cacheField name="MHCLG E-code for Local Authority" numFmtId="0">
      <sharedItems containsBlank="1"/>
    </cacheField>
    <cacheField name="ONS code for Local Authority" numFmtId="0">
      <sharedItems containsBlank="1"/>
    </cacheField>
    <cacheField name="Local Authority" numFmtId="0">
      <sharedItems containsBlank="1" count="7">
        <s v="Cotswold"/>
        <s v="Stroud"/>
        <s v="Tewkesbury"/>
        <s v="Forest of Dean"/>
        <s v="Cheltenham"/>
        <s v="Gloucester"/>
        <m/>
      </sharedItems>
    </cacheField>
    <cacheField name="Parish Name" numFmtId="0">
      <sharedItems containsBlank="1"/>
    </cacheField>
    <cacheField name="Region " numFmtId="0">
      <sharedItems containsBlank="1"/>
    </cacheField>
    <cacheField name="Class" numFmtId="0">
      <sharedItems containsBlank="1"/>
    </cacheField>
    <cacheField name="Parish Type_x000a_[note g]" numFmtId="0">
      <sharedItems containsBlank="1"/>
    </cacheField>
    <cacheField name="Amount precepted on billing authority (£)_x000a_2024-25_x000a_[note e] [note f]" numFmtId="0">
      <sharedItems containsString="0" containsBlank="1" containsNumber="1" containsInteger="1" minValue="0" maxValue="16980468"/>
    </cacheField>
    <cacheField name="Tax base for precept purposes_x000a_2024-25_x000a_[note f]" numFmtId="0">
      <sharedItems containsString="0" containsBlank="1" containsNumber="1" minValue="18.12" maxValue="180053.38000000009"/>
    </cacheField>
    <cacheField name="Band D council tax (£)_x000a_2024-25_x000a_[note f] [note i]" numFmtId="0">
      <sharedItems containsString="0" containsBlank="1" containsNumber="1" minValue="0" maxValue="234.13"/>
    </cacheField>
    <cacheField name="Amount precepted on billing authority (£)_x000a_2025-26_x000a_[note e]" numFmtId="0">
      <sharedItems containsString="0" containsBlank="1" containsNumber="1" containsInteger="1" minValue="0" maxValue="18450344"/>
    </cacheField>
    <cacheField name="Tax base for precept purposes_x000a_2025-26_x000a_[note h]" numFmtId="0">
      <sharedItems containsString="0" containsBlank="1" containsNumber="1" minValue="17.27" maxValue="184358.15999999992"/>
    </cacheField>
    <cacheField name="Band D council tax (£)_x000a_2025-26_x000a_[note i]" numFmtId="0">
      <sharedItems containsString="0" containsBlank="1" containsNumber="1" minValue="0" maxValue="252.65"/>
    </cacheField>
    <cacheField name="MHCLG Parish_x000a_Code" numFmtId="0">
      <sharedItems containsBlank="1"/>
    </cacheField>
    <cacheField name="Notes" numFmtId="0">
      <sharedItems containsNonDate="0" containsString="0" containsBlank="1"/>
    </cacheField>
    <cacheField name="Precept increas" numFmtId="0">
      <sharedItems containsString="0" containsBlank="1" containsNumber="1" minValue="-0.94849608570251343" maxValue="0.90533333333333332"/>
    </cacheField>
    <cacheField name="Band D Increase" numFmtId="0">
      <sharedItems containsString="0" containsBlank="1" containsNumber="1" minValue="-0.94952641281545991" maxValue="0.85419058553386873"/>
    </cacheField>
    <cacheField name="Precept Band" numFmtId="0">
      <sharedItems containsBlank="1" count="10">
        <s v="Under £10K"/>
        <s v="No Precept"/>
        <s v="Between £10K and £25K"/>
        <s v="Between £25K and £50K"/>
        <s v="Between £50K and £100K"/>
        <s v="Between £100K and £250K"/>
        <s v="Between £500K and £1M"/>
        <s v="Between £250K and £500K"/>
        <s v="Over £1M"/>
        <m/>
      </sharedItems>
    </cacheField>
    <cacheField name="Parish Status" numFmtId="0">
      <sharedItems containsBlank="1"/>
    </cacheField>
    <cacheField name="Parish name2" numFmtId="0">
      <sharedItems containsBlank="1"/>
    </cacheField>
    <cacheField name="ons code" numFmtId="0">
      <sharedItems containsBlank="1"/>
    </cacheField>
    <cacheField name="Pop by Name" numFmtId="0">
      <sharedItems containsBlank="1" containsMixedTypes="1" containsNumber="1" containsInteger="1" minValue="27" maxValue="22145"/>
    </cacheField>
    <cacheField name="Pop by code amended" numFmtId="0">
      <sharedItems containsBlank="1" containsMixedTypes="1" containsNumber="1" containsInteger="1" minValue="27" maxValue="22145"/>
    </cacheField>
    <cacheField name="Precept per resident" numFmtId="0">
      <sharedItems containsString="0" containsBlank="1" containsNumber="1" minValue="0" maxValue="124.93477117306681"/>
    </cacheField>
    <cacheField name="Status" numFmtId="0">
      <sharedItems containsBlank="1" count="5">
        <s v="Parish Meeting"/>
        <s v="Parish Council"/>
        <s v="Town Council"/>
        <s v="Group of Parishes"/>
        <m/>
      </sharedItems>
    </cacheField>
    <cacheField name="Check"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as Townley" refreshedDate="45883.283255787035" createdVersion="8" refreshedVersion="8" minRefreshableVersion="3" recordCount="267" xr:uid="{4CF4A0B3-7511-42B2-BEA4-46A0492D39CB}">
  <cacheSource type="worksheet">
    <worksheetSource ref="A1:AA268" sheet="Sheet1"/>
  </cacheSource>
  <cacheFields count="27">
    <cacheField name="MHCLG E-code for Local Authority" numFmtId="0">
      <sharedItems/>
    </cacheField>
    <cacheField name="ONS code for Local Authority" numFmtId="0">
      <sharedItems/>
    </cacheField>
    <cacheField name="Local Authority" numFmtId="0">
      <sharedItems/>
    </cacheField>
    <cacheField name="Parish Name" numFmtId="0">
      <sharedItems/>
    </cacheField>
    <cacheField name="Region " numFmtId="0">
      <sharedItems/>
    </cacheField>
    <cacheField name="Class" numFmtId="0">
      <sharedItems/>
    </cacheField>
    <cacheField name="Parish Type_x000a_[note g]" numFmtId="0">
      <sharedItems/>
    </cacheField>
    <cacheField name="Amount precepted on billing authority (£)_x000a_2024-25_x000a_[note e] [note f]" numFmtId="3">
      <sharedItems containsSemiMixedTypes="0" containsString="0" containsNumber="1" containsInteger="1" minValue="0" maxValue="1673300"/>
    </cacheField>
    <cacheField name="Tax base for precept purposes_x000a_2024-25_x000a_[note f]" numFmtId="4">
      <sharedItems containsSemiMixedTypes="0" containsString="0" containsNumber="1" minValue="18.12" maxValue="7427.23"/>
    </cacheField>
    <cacheField name="Band D council tax (£)_x000a_2024-25_x000a_[note f] [note i]" numFmtId="4">
      <sharedItems containsSemiMixedTypes="0" containsString="0" containsNumber="1" minValue="0" maxValue="234.13"/>
    </cacheField>
    <cacheField name="Amount precepted on billing authority (£)_x000a_2025-26_x000a_[note e]" numFmtId="3">
      <sharedItems containsSemiMixedTypes="0" containsString="0" containsNumber="1" containsInteger="1" minValue="0" maxValue="1923000"/>
    </cacheField>
    <cacheField name="Tax base for precept purposes_x000a_2025-26_x000a_[note h]" numFmtId="4">
      <sharedItems containsSemiMixedTypes="0" containsString="0" containsNumber="1" minValue="17.27" maxValue="7611.22"/>
    </cacheField>
    <cacheField name="Band D council tax (£)_x000a_2025-26_x000a_[note i]" numFmtId="4">
      <sharedItems containsSemiMixedTypes="0" containsString="0" containsNumber="1" minValue="0" maxValue="252.65"/>
    </cacheField>
    <cacheField name="MHCLG Parish_x000a_Code" numFmtId="0">
      <sharedItems/>
    </cacheField>
    <cacheField name="Notes" numFmtId="4">
      <sharedItems containsNonDate="0" containsString="0" containsBlank="1"/>
    </cacheField>
    <cacheField name="Precept increas" numFmtId="170">
      <sharedItems containsString="0" containsBlank="1" containsNumber="1" minValue="-0.94849608570251343" maxValue="0.90533333333333332"/>
    </cacheField>
    <cacheField name="Band D Increase" numFmtId="10">
      <sharedItems containsString="0" containsBlank="1" containsNumber="1" minValue="-0.94952641281545991" maxValue="0.85419058553386873"/>
    </cacheField>
    <cacheField name="Precept Band" numFmtId="0">
      <sharedItems/>
    </cacheField>
    <cacheField name="Parish Status" numFmtId="0">
      <sharedItems containsBlank="1"/>
    </cacheField>
    <cacheField name="Parish name2" numFmtId="0">
      <sharedItems containsBlank="1"/>
    </cacheField>
    <cacheField name="ons code" numFmtId="0">
      <sharedItems containsBlank="1"/>
    </cacheField>
    <cacheField name="Pop by Name" numFmtId="0">
      <sharedItems containsMixedTypes="1" containsNumber="1" containsInteger="1" minValue="27" maxValue="22145"/>
    </cacheField>
    <cacheField name="Pop by code amended" numFmtId="0">
      <sharedItems containsBlank="1" containsMixedTypes="1" containsNumber="1" containsInteger="1" minValue="27" maxValue="22145"/>
    </cacheField>
    <cacheField name="Population band" numFmtId="0">
      <sharedItems containsBlank="1" count="12">
        <s v="New Parish"/>
        <s v="Over 20,000"/>
        <s v="Between 10K and 20K"/>
        <s v="Between 6K and 10K"/>
        <s v="Between 3K and £6K"/>
        <s v="Between 1500 and 3000"/>
        <s v="Between 1000 and 1500"/>
        <s v="Between 500 and 1000"/>
        <s v="Between 250 and 500"/>
        <s v="Between 100 and 250"/>
        <s v="Under 100"/>
        <m u="1"/>
      </sharedItems>
    </cacheField>
    <cacheField name="Precept per resident" numFmtId="0">
      <sharedItems containsString="0" containsBlank="1" containsNumber="1" minValue="0" maxValue="124.93477117306681"/>
    </cacheField>
    <cacheField name="Status" numFmtId="0">
      <sharedItems/>
    </cacheField>
    <cacheField name="Check"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s v="E1632"/>
    <s v="E07000079"/>
    <s v="Cotswold"/>
    <s v="Adlestrop"/>
    <s v="SW"/>
    <s v="SD"/>
    <s v="Precepting parish"/>
    <n v="600"/>
    <n v="76.099999999999994"/>
    <n v="7.88"/>
    <n v="700"/>
    <n v="77.930000000000007"/>
    <n v="8.98"/>
    <s v="E1632P001"/>
    <m/>
    <n v="0.16666666666666666"/>
    <n v="0.13959390862944168"/>
    <x v="0"/>
  </r>
  <r>
    <s v="E1635"/>
    <s v="E07000082"/>
    <s v="Stroud"/>
    <s v="Alderley"/>
    <s v="SW"/>
    <s v="SD"/>
    <s v="Non-precepting parish"/>
    <n v="0"/>
    <n v="46.55"/>
    <n v="0"/>
    <n v="0"/>
    <n v="50.74"/>
    <n v="0"/>
    <s v="E1635P001"/>
    <m/>
    <m/>
    <m/>
    <x v="1"/>
  </r>
  <r>
    <s v="E1636"/>
    <s v="E07000083"/>
    <s v="Tewkesbury"/>
    <s v="Alderton"/>
    <s v="SW"/>
    <s v="SD"/>
    <s v="Precepting parish"/>
    <n v="20072"/>
    <n v="427.98"/>
    <n v="46.9"/>
    <n v="20950"/>
    <n v="446.69"/>
    <n v="46.9"/>
    <s v="E1636P001"/>
    <m/>
    <n v="4.3742526903148664E-2"/>
    <n v="0"/>
    <x v="2"/>
  </r>
  <r>
    <s v="E1632"/>
    <s v="E07000079"/>
    <s v="Cotswold"/>
    <s v="Aldsworth"/>
    <s v="SW"/>
    <s v="SD"/>
    <s v="Precepting parish"/>
    <n v="1650"/>
    <n v="133.16999999999999"/>
    <n v="12.39"/>
    <n v="1950"/>
    <n v="143.44999999999999"/>
    <n v="13.59"/>
    <s v="E1632P002"/>
    <m/>
    <n v="0.18181818181818182"/>
    <n v="9.6852300242130693E-2"/>
    <x v="0"/>
  </r>
  <r>
    <s v="E1635"/>
    <s v="E07000082"/>
    <s v="Stroud"/>
    <s v="Alkington"/>
    <s v="SW"/>
    <s v="SD"/>
    <s v="Precepting parish"/>
    <n v="10478"/>
    <n v="346.73"/>
    <n v="30.22"/>
    <n v="11136"/>
    <n v="368.49"/>
    <n v="30.22"/>
    <s v="E1635P002"/>
    <m/>
    <n v="6.279824393968314E-2"/>
    <n v="0"/>
    <x v="2"/>
  </r>
  <r>
    <s v="E1633"/>
    <s v="E07000080"/>
    <s v="Forest of Dean"/>
    <s v="Alvington"/>
    <s v="SW"/>
    <s v="SD"/>
    <s v="Precepting parish"/>
    <n v="10550"/>
    <n v="235.07"/>
    <n v="44.88"/>
    <n v="10736"/>
    <n v="240.78"/>
    <n v="44.59"/>
    <s v="E1633P001"/>
    <m/>
    <n v="1.7630331753554503E-2"/>
    <n v="-6.4616755793226186E-3"/>
    <x v="2"/>
  </r>
  <r>
    <s v="E1632"/>
    <s v="E07000079"/>
    <s v="Cotswold"/>
    <s v="Ampney Crucis"/>
    <s v="SW"/>
    <s v="SD"/>
    <s v="Precepting parish"/>
    <n v="26884"/>
    <n v="347.39"/>
    <n v="77.39"/>
    <n v="29719"/>
    <n v="370.85"/>
    <n v="80.14"/>
    <s v="E1632P003"/>
    <m/>
    <n v="0.10545305758071716"/>
    <n v="3.553430675797907E-2"/>
    <x v="3"/>
  </r>
  <r>
    <s v="E1632"/>
    <s v="E07000079"/>
    <s v="Cotswold"/>
    <s v="Ampney St. Mary"/>
    <s v="SW"/>
    <s v="SD"/>
    <s v="Non-precepting parish"/>
    <n v="0"/>
    <n v="70.7"/>
    <n v="0"/>
    <n v="0"/>
    <n v="70.819999999999993"/>
    <n v="0"/>
    <s v="E1632P004"/>
    <m/>
    <m/>
    <m/>
    <x v="1"/>
  </r>
  <r>
    <s v="E1632"/>
    <s v="E07000079"/>
    <s v="Cotswold"/>
    <s v="Ampney St. Peter"/>
    <s v="SW"/>
    <s v="SD"/>
    <s v="Precepting parish"/>
    <n v="1800"/>
    <n v="62.98"/>
    <n v="28.58"/>
    <n v="1800"/>
    <n v="66.89"/>
    <n v="26.91"/>
    <s v="E1632P005"/>
    <m/>
    <n v="0"/>
    <n v="-5.8432470258922259E-2"/>
    <x v="0"/>
  </r>
  <r>
    <s v="E1632"/>
    <s v="E07000079"/>
    <s v="Cotswold"/>
    <s v="Andoversford"/>
    <s v="SW"/>
    <s v="SD"/>
    <s v="Precepting parish"/>
    <n v="22638"/>
    <n v="320.05"/>
    <n v="70.73"/>
    <n v="23770"/>
    <n v="328.87"/>
    <n v="72.28"/>
    <s v="E1632P006"/>
    <m/>
    <n v="5.0004417351356127E-2"/>
    <n v="2.1914322069843024E-2"/>
    <x v="2"/>
  </r>
  <r>
    <s v="E1635"/>
    <s v="E07000082"/>
    <s v="Stroud"/>
    <s v="Arlingham"/>
    <s v="SW"/>
    <s v="SD"/>
    <s v="Precepting parish"/>
    <n v="4600"/>
    <n v="227.01"/>
    <n v="20.260000000000002"/>
    <n v="5020"/>
    <n v="228.79"/>
    <n v="21.94"/>
    <s v="E1635P003"/>
    <m/>
    <n v="9.1304347826086957E-2"/>
    <n v="8.2922013820335622E-2"/>
    <x v="0"/>
  </r>
  <r>
    <s v="E1636"/>
    <s v="E07000083"/>
    <s v="Tewkesbury"/>
    <s v="Ashchurch Rural"/>
    <s v="SW"/>
    <s v="SD"/>
    <s v="Precepting parish"/>
    <n v="81700"/>
    <n v="664.75"/>
    <n v="122.9"/>
    <n v="87560"/>
    <n v="675.8"/>
    <n v="129.56"/>
    <s v="E1636P002"/>
    <m/>
    <n v="7.1725826193390449E-2"/>
    <n v="5.4190398698128528E-2"/>
    <x v="4"/>
  </r>
  <r>
    <s v="E1636"/>
    <s v="E07000083"/>
    <s v="Tewkesbury"/>
    <s v="Ashleworth"/>
    <s v="SW"/>
    <s v="SD"/>
    <s v="Precepting parish"/>
    <n v="5500"/>
    <n v="278.12"/>
    <n v="19.78"/>
    <n v="6300"/>
    <n v="264.88"/>
    <n v="23.78"/>
    <s v="E1636P003"/>
    <m/>
    <n v="0.14545454545454545"/>
    <n v="0.20222446916076844"/>
    <x v="0"/>
  </r>
  <r>
    <s v="E1632"/>
    <s v="E07000079"/>
    <s v="Cotswold"/>
    <s v="Ashley"/>
    <s v="SW"/>
    <s v="SD"/>
    <s v="Non-precepting parish"/>
    <n v="0"/>
    <n v="61.76"/>
    <n v="0"/>
    <n v="0"/>
    <n v="62.08"/>
    <n v="0"/>
    <s v="E1632P007"/>
    <m/>
    <m/>
    <m/>
    <x v="1"/>
  </r>
  <r>
    <s v="E1632"/>
    <s v="E07000079"/>
    <s v="Cotswold"/>
    <s v="Aston Subedge"/>
    <s v="SW"/>
    <s v="SD"/>
    <s v="Precepting parish"/>
    <n v="400"/>
    <n v="33.840000000000003"/>
    <n v="11.82"/>
    <n v="400"/>
    <n v="32.81"/>
    <n v="12.19"/>
    <s v="E1632P008"/>
    <m/>
    <n v="0"/>
    <n v="3.1302876480541392E-2"/>
    <x v="0"/>
  </r>
  <r>
    <s v="E1632"/>
    <s v="E07000079"/>
    <s v="Cotswold"/>
    <s v="Avening"/>
    <s v="SW"/>
    <s v="SD"/>
    <s v="Precepting parish"/>
    <n v="45260"/>
    <n v="497.11"/>
    <n v="91.05"/>
    <n v="54000"/>
    <n v="520.07000000000005"/>
    <n v="103.83"/>
    <s v="E1632P009"/>
    <m/>
    <n v="0.19310649580203271"/>
    <n v="0.14036243822075783"/>
    <x v="4"/>
  </r>
  <r>
    <s v="E1633"/>
    <s v="E07000080"/>
    <s v="Forest of Dean"/>
    <s v="Awre"/>
    <s v="SW"/>
    <s v="SD"/>
    <s v="Precepting parish"/>
    <n v="16660"/>
    <n v="652.63"/>
    <n v="25.53"/>
    <n v="18326"/>
    <n v="672.27"/>
    <n v="27.26"/>
    <s v="E1633P002"/>
    <m/>
    <n v="0.1"/>
    <n v="6.7763415589502565E-2"/>
    <x v="2"/>
  </r>
  <r>
    <s v="E1633"/>
    <s v="E07000080"/>
    <s v="Forest of Dean"/>
    <s v="Aylburton"/>
    <s v="SW"/>
    <s v="SD"/>
    <s v="Precepting parish"/>
    <n v="18996"/>
    <n v="280.33999999999997"/>
    <n v="67.760000000000005"/>
    <n v="19661"/>
    <n v="286.61"/>
    <n v="68.599999999999994"/>
    <s v="E1633P003"/>
    <m/>
    <n v="3.5007369972625817E-2"/>
    <n v="1.2396694214875872E-2"/>
    <x v="2"/>
  </r>
  <r>
    <s v="E1636"/>
    <s v="E07000083"/>
    <s v="Tewkesbury"/>
    <s v="Badgeworth"/>
    <s v="SW"/>
    <s v="SD"/>
    <s v="Precepting parish"/>
    <n v="14670"/>
    <n v="803.39"/>
    <n v="18.260000000000002"/>
    <n v="15150"/>
    <n v="809.62"/>
    <n v="18.71"/>
    <s v="E1636P004"/>
    <m/>
    <n v="3.2719836400817999E-2"/>
    <n v="2.4644030668127013E-2"/>
    <x v="2"/>
  </r>
  <r>
    <s v="E1632"/>
    <s v="E07000079"/>
    <s v="Cotswold"/>
    <s v="Bagendon"/>
    <s v="SW"/>
    <s v="SD"/>
    <s v="Precepting parish"/>
    <n v="1100"/>
    <n v="154.02000000000001"/>
    <n v="7.14"/>
    <n v="1100"/>
    <n v="158.01"/>
    <n v="6.96"/>
    <s v="E1632P010"/>
    <m/>
    <n v="0"/>
    <n v="-2.5210084033613408E-2"/>
    <x v="0"/>
  </r>
  <r>
    <s v="E1632"/>
    <s v="E07000079"/>
    <s v="Cotswold"/>
    <s v="Barnsley"/>
    <s v="SW"/>
    <s v="SD"/>
    <s v="Non-precepting parish"/>
    <n v="0"/>
    <n v="81.3"/>
    <n v="0"/>
    <n v="0"/>
    <n v="87.71"/>
    <n v="0"/>
    <s v="E1632P011"/>
    <m/>
    <m/>
    <m/>
    <x v="1"/>
  </r>
  <r>
    <s v="E1632"/>
    <s v="E07000079"/>
    <s v="Cotswold"/>
    <s v="Barrington"/>
    <s v="SW"/>
    <s v="SD"/>
    <s v="Precepting parish"/>
    <n v="3200"/>
    <n v="120.61"/>
    <n v="26.53"/>
    <n v="3200"/>
    <n v="124.88"/>
    <n v="25.62"/>
    <s v="E1632P012"/>
    <m/>
    <n v="0"/>
    <n v="-3.4300791556728237E-2"/>
    <x v="0"/>
  </r>
  <r>
    <s v="E1632"/>
    <s v="E07000079"/>
    <s v="Cotswold"/>
    <s v="Batsford"/>
    <s v="SW"/>
    <s v="SD"/>
    <s v="Non-precepting parish"/>
    <n v="0"/>
    <n v="54.84"/>
    <n v="0"/>
    <n v="0"/>
    <n v="57.11"/>
    <n v="0"/>
    <s v="E1632P013"/>
    <m/>
    <m/>
    <m/>
    <x v="1"/>
  </r>
  <r>
    <s v="E1632"/>
    <s v="E07000079"/>
    <s v="Cotswold"/>
    <s v="Baunton"/>
    <s v="SW"/>
    <s v="SD"/>
    <s v="Precepting parish"/>
    <n v="2050"/>
    <n v="117.7"/>
    <n v="17.420000000000002"/>
    <n v="1800"/>
    <n v="121.05"/>
    <n v="14.87"/>
    <s v="E1632P014"/>
    <m/>
    <n v="-0.12195121951219512"/>
    <n v="-0.14638346727898979"/>
    <x v="0"/>
  </r>
  <r>
    <s v="E1635"/>
    <s v="E07000082"/>
    <s v="Stroud"/>
    <s v="Berkeley"/>
    <s v="SW"/>
    <s v="SD"/>
    <s v="Precepting parish"/>
    <n v="156714"/>
    <n v="908.65"/>
    <n v="172.47"/>
    <n v="192778"/>
    <n v="930.23"/>
    <n v="207.24"/>
    <s v="E1635P004"/>
    <m/>
    <n v="0.2301262171854461"/>
    <n v="0.20160027830927124"/>
    <x v="5"/>
  </r>
  <r>
    <s v="E1632"/>
    <s v="E07000079"/>
    <s v="Cotswold"/>
    <s v="Beverston"/>
    <s v="SW"/>
    <s v="SD"/>
    <s v="Precepting parish"/>
    <n v="6300"/>
    <n v="80.47"/>
    <n v="78.290000000000006"/>
    <n v="6300"/>
    <n v="83.69"/>
    <n v="75.28"/>
    <s v="E1632P015"/>
    <m/>
    <n v="0"/>
    <n v="-3.8446800357644716E-2"/>
    <x v="0"/>
  </r>
  <r>
    <s v="E1632"/>
    <s v="E07000079"/>
    <s v="Cotswold"/>
    <s v="Bibury"/>
    <s v="SW"/>
    <s v="SD"/>
    <s v="Precepting parish"/>
    <n v="18695"/>
    <n v="354.74"/>
    <n v="52.7"/>
    <n v="19950"/>
    <n v="377.69"/>
    <n v="52.82"/>
    <s v="E1632P016"/>
    <m/>
    <n v="6.7130248729606851E-2"/>
    <n v="2.2770398481972948E-3"/>
    <x v="2"/>
  </r>
  <r>
    <s v="E1632"/>
    <s v="E07000079"/>
    <s v="Cotswold"/>
    <s v="Birdlip"/>
    <s v="SW"/>
    <s v="SD"/>
    <s v="Precepting parish"/>
    <n v="7080"/>
    <n v="146.02000000000001"/>
    <n v="48.49"/>
    <n v="7940"/>
    <n v="145.81"/>
    <n v="54.45"/>
    <s v="E1632P116"/>
    <m/>
    <n v="0.12146892655367232"/>
    <n v="0.1229119406063106"/>
    <x v="0"/>
  </r>
  <r>
    <s v="E1636"/>
    <s v="E07000083"/>
    <s v="Tewkesbury"/>
    <s v="Bishop's Cleeve"/>
    <s v="SW"/>
    <s v="SD"/>
    <s v="Precepting parish"/>
    <n v="489600"/>
    <n v="5339.54"/>
    <n v="91.69"/>
    <n v="522700"/>
    <n v="5428.22"/>
    <n v="96.29"/>
    <s v="E1636P005"/>
    <m/>
    <n v="6.7606209150326793E-2"/>
    <n v="5.0169047878721874E-2"/>
    <x v="6"/>
  </r>
  <r>
    <s v="E1635"/>
    <s v="E07000082"/>
    <s v="Stroud"/>
    <s v="Bisley with Lypiatt"/>
    <s v="SW"/>
    <s v="SD"/>
    <s v="Precepting parish"/>
    <n v="73362"/>
    <n v="1073.1199999999999"/>
    <n v="68.36"/>
    <n v="106375"/>
    <n v="1130.52"/>
    <n v="94.09"/>
    <s v="E1635P005"/>
    <m/>
    <n v="0.45000136310351407"/>
    <n v="0.37638970157987134"/>
    <x v="5"/>
  </r>
  <r>
    <s v="E1633"/>
    <s v="E07000080"/>
    <s v="Forest of Dean"/>
    <s v="Blaisdon"/>
    <s v="SW"/>
    <s v="SD"/>
    <s v="Precepting parish"/>
    <n v="4350"/>
    <n v="112.07"/>
    <n v="38.82"/>
    <n v="4760"/>
    <n v="113.53"/>
    <n v="41.93"/>
    <s v="E1633P004"/>
    <m/>
    <n v="9.4252873563218389E-2"/>
    <n v="8.0113343637300341E-2"/>
    <x v="0"/>
  </r>
  <r>
    <s v="E1632"/>
    <s v="E07000079"/>
    <s v="Cotswold"/>
    <s v="Bledington"/>
    <s v="SW"/>
    <s v="SD"/>
    <s v="Precepting parish"/>
    <n v="22000"/>
    <n v="258.27"/>
    <n v="85.18"/>
    <n v="22769"/>
    <n v="267.33"/>
    <n v="85.17"/>
    <s v="E1632P017"/>
    <m/>
    <n v="3.4954545454545453E-2"/>
    <n v="-1.1739845034051556E-4"/>
    <x v="2"/>
  </r>
  <r>
    <s v="E1632"/>
    <s v="E07000079"/>
    <s v="Cotswold"/>
    <s v="Blockley"/>
    <s v="SW"/>
    <s v="SD"/>
    <s v="Precepting parish"/>
    <n v="118965"/>
    <n v="1091.3900000000001"/>
    <n v="109"/>
    <n v="132052"/>
    <n v="1172.57"/>
    <n v="112.62"/>
    <s v="E1632P018"/>
    <m/>
    <n v="0.11000714495860127"/>
    <n v="3.3211009174311967E-2"/>
    <x v="5"/>
  </r>
  <r>
    <s v="E1636"/>
    <s v="E07000083"/>
    <s v="Tewkesbury"/>
    <s v="Boddington"/>
    <s v="SW"/>
    <s v="SD"/>
    <s v="Precepting parish"/>
    <n v="4370"/>
    <n v="123.45"/>
    <n v="35.4"/>
    <n v="3665"/>
    <n v="136.72999999999999"/>
    <n v="26.8"/>
    <s v="E1636P006"/>
    <m/>
    <n v="-0.16132723112128147"/>
    <n v="-0.24293785310734459"/>
    <x v="0"/>
  </r>
  <r>
    <s v="E1632"/>
    <s v="E07000079"/>
    <s v="Cotswold"/>
    <s v="Bourton on the Hill"/>
    <s v="SW"/>
    <s v="SD"/>
    <s v="Precepting parish"/>
    <n v="8362"/>
    <n v="163.07"/>
    <n v="51.28"/>
    <n v="8880"/>
    <n v="168.15"/>
    <n v="52.81"/>
    <s v="E1632P019"/>
    <m/>
    <n v="6.1946902654867256E-2"/>
    <n v="2.9836193447737931E-2"/>
    <x v="0"/>
  </r>
  <r>
    <s v="E1632"/>
    <s v="E07000079"/>
    <s v="Cotswold"/>
    <s v="Bourton on the Water"/>
    <s v="SW"/>
    <s v="SD"/>
    <s v="Precepting parish"/>
    <n v="193274"/>
    <n v="1765.68"/>
    <n v="109.46"/>
    <n v="220926"/>
    <n v="1803.71"/>
    <n v="122.48"/>
    <s v="E1632P020"/>
    <m/>
    <n v="0.14307149435516417"/>
    <n v="0.11894756075278651"/>
    <x v="5"/>
  </r>
  <r>
    <s v="E1632"/>
    <s v="E07000079"/>
    <s v="Cotswold"/>
    <s v="Boxwell with Leighterton"/>
    <s v="SW"/>
    <s v="SD"/>
    <s v="Precepting parish"/>
    <n v="1796"/>
    <n v="115.66"/>
    <n v="15.53"/>
    <n v="2010"/>
    <n v="120.41"/>
    <n v="16.690000000000001"/>
    <s v="E1632P021"/>
    <m/>
    <n v="0.11915367483296214"/>
    <n v="7.469414037347083E-2"/>
    <x v="0"/>
  </r>
  <r>
    <s v="E1632"/>
    <s v="E07000079"/>
    <s v="Cotswold"/>
    <s v="Brimpsfield"/>
    <s v="SW"/>
    <s v="SD"/>
    <s v="Precepting parish"/>
    <n v="7350"/>
    <n v="166.55"/>
    <n v="44.13"/>
    <n v="7500"/>
    <n v="166.54"/>
    <n v="45.03"/>
    <s v="E1632P022"/>
    <m/>
    <n v="2.0408163265306121E-2"/>
    <n v="2.039428959891227E-2"/>
    <x v="0"/>
  </r>
  <r>
    <s v="E1635"/>
    <s v="E07000082"/>
    <s v="Stroud"/>
    <s v="Brimscombe and Thrupp"/>
    <s v="SW"/>
    <s v="SD"/>
    <s v="Precepting parish"/>
    <n v="60000"/>
    <n v="745.13"/>
    <n v="80.52"/>
    <n v="62000"/>
    <n v="730.4"/>
    <n v="84.88"/>
    <s v="E1635P006"/>
    <m/>
    <n v="3.3333333333333333E-2"/>
    <n v="5.4148037754595126E-2"/>
    <x v="4"/>
  </r>
  <r>
    <s v="E1632"/>
    <s v="E07000079"/>
    <s v="Cotswold"/>
    <s v="Broadwell"/>
    <s v="SW"/>
    <s v="SD"/>
    <s v="Precepting parish"/>
    <n v="8925"/>
    <n v="203.27"/>
    <n v="43.91"/>
    <n v="11800"/>
    <n v="214.62"/>
    <n v="54.98"/>
    <s v="E1632P023"/>
    <m/>
    <n v="0.32212885154061627"/>
    <n v="0.25210658164427241"/>
    <x v="2"/>
  </r>
  <r>
    <s v="E1636"/>
    <s v="E07000083"/>
    <s v="Tewkesbury"/>
    <s v="Brockworth"/>
    <s v="SW"/>
    <s v="SD"/>
    <s v="Precepting parish"/>
    <n v="328180"/>
    <n v="3446.12"/>
    <n v="95.23"/>
    <n v="333900"/>
    <n v="3371.37"/>
    <n v="99.04"/>
    <s v="E1636P007"/>
    <m/>
    <n v="1.7429459442988605E-2"/>
    <n v="4.000840071406072E-2"/>
    <x v="7"/>
  </r>
  <r>
    <s v="E1633"/>
    <s v="E07000080"/>
    <s v="Forest of Dean"/>
    <s v="Bromesberrow"/>
    <s v="SW"/>
    <s v="SD"/>
    <s v="Precepting parish"/>
    <n v="8448"/>
    <n v="179.26"/>
    <n v="47.13"/>
    <n v="8617"/>
    <n v="182.71"/>
    <n v="47.16"/>
    <s v="E1633P005"/>
    <m/>
    <n v="2.0004734848484848E-2"/>
    <n v="6.3653723742826288E-4"/>
    <x v="0"/>
  </r>
  <r>
    <s v="E1635"/>
    <s v="E07000082"/>
    <s v="Stroud"/>
    <s v="Brookthorpe with Whaddon"/>
    <s v="SW"/>
    <s v="SD"/>
    <s v="Precepting parish"/>
    <n v="16000"/>
    <n v="167.88"/>
    <n v="95.31"/>
    <n v="16540"/>
    <n v="166.62"/>
    <n v="99.27"/>
    <s v="E1635P007"/>
    <m/>
    <n v="3.3750000000000002E-2"/>
    <n v="4.1548630783758193E-2"/>
    <x v="2"/>
  </r>
  <r>
    <s v="E1636"/>
    <s v="E07000083"/>
    <s v="Tewkesbury"/>
    <s v="Buckland"/>
    <s v="SW"/>
    <s v="SD"/>
    <s v="Precepting parish"/>
    <n v="9750"/>
    <n v="160.37"/>
    <n v="60.8"/>
    <n v="9750"/>
    <n v="174.59"/>
    <n v="55.85"/>
    <s v="E1636P008"/>
    <m/>
    <n v="0"/>
    <n v="-8.1414473684210453E-2"/>
    <x v="0"/>
  </r>
  <r>
    <s v="E1635"/>
    <s v="E07000082"/>
    <s v="Stroud"/>
    <s v="Cainscross"/>
    <s v="SW"/>
    <s v="SD"/>
    <s v="Precepting parish"/>
    <n v="318370"/>
    <n v="2156.5500000000002"/>
    <n v="147.63"/>
    <n v="345533"/>
    <n v="2167.16"/>
    <n v="159.44"/>
    <s v="E1635P008"/>
    <m/>
    <n v="8.531896849577536E-2"/>
    <n v="7.9997290523606338E-2"/>
    <x v="7"/>
  </r>
  <r>
    <s v="E1635"/>
    <s v="E07000082"/>
    <s v="Stroud"/>
    <s v="Cam"/>
    <s v="SW"/>
    <s v="SD"/>
    <s v="Precepting parish"/>
    <n v="314602"/>
    <n v="3325.84"/>
    <n v="94.59"/>
    <n v="333710"/>
    <n v="3402.55"/>
    <n v="98.08"/>
    <s v="E1635P009"/>
    <m/>
    <n v="6.0737058251377929E-2"/>
    <n v="3.6896077809493548E-2"/>
    <x v="7"/>
  </r>
  <r>
    <s v="E1636"/>
    <s v="E07000083"/>
    <s v="Tewkesbury"/>
    <s v="Chaceley"/>
    <s v="SW"/>
    <s v="SD"/>
    <s v="Precepting parish"/>
    <n v="4500"/>
    <n v="56.68"/>
    <n v="79.39"/>
    <n v="4500"/>
    <n v="58.91"/>
    <n v="76.39"/>
    <s v="E1636P009"/>
    <m/>
    <n v="0"/>
    <n v="-3.778813452575891E-2"/>
    <x v="0"/>
  </r>
  <r>
    <s v="E1635"/>
    <s v="E07000082"/>
    <s v="Stroud"/>
    <s v="Chalford"/>
    <s v="SW"/>
    <s v="SD"/>
    <s v="Precepting parish"/>
    <n v="215329"/>
    <n v="2481.44"/>
    <n v="86.78"/>
    <n v="225712"/>
    <n v="2500.56"/>
    <n v="90.26"/>
    <s v="E1635P010"/>
    <m/>
    <n v="4.8219236610024661E-2"/>
    <n v="4.0101405853883429E-2"/>
    <x v="5"/>
  </r>
  <r>
    <s v="E1631"/>
    <s v="E07000078"/>
    <s v="Cheltenham"/>
    <s v="Charlton Kings"/>
    <s v="SW"/>
    <s v="SD"/>
    <s v="Precepting parish"/>
    <n v="241579"/>
    <n v="5014.2"/>
    <n v="48.18"/>
    <n v="260263"/>
    <n v="5049.8"/>
    <n v="51.54"/>
    <s v="E1631P001"/>
    <m/>
    <n v="7.7341159620662389E-2"/>
    <n v="6.9738480697384794E-2"/>
    <x v="7"/>
  </r>
  <r>
    <s v="E1632"/>
    <s v="E07000079"/>
    <s v="Cotswold"/>
    <s v="Chedworth"/>
    <s v="SW"/>
    <s v="SD"/>
    <s v="Precepting parish"/>
    <n v="16426"/>
    <n v="438.04"/>
    <n v="37.5"/>
    <n v="16426"/>
    <n v="452.33"/>
    <n v="36.31"/>
    <s v="E1632P024"/>
    <m/>
    <n v="0"/>
    <n v="-3.1733333333333273E-2"/>
    <x v="2"/>
  </r>
  <r>
    <s v="E1632"/>
    <s v="E07000079"/>
    <s v="Cotswold"/>
    <s v="Cherington"/>
    <s v="SW"/>
    <s v="SD"/>
    <s v="Precepting parish"/>
    <n v="3696"/>
    <n v="88.9"/>
    <n v="41.57"/>
    <n v="4065"/>
    <n v="95.94"/>
    <n v="42.37"/>
    <s v="E1632P025"/>
    <m/>
    <n v="9.9837662337662336E-2"/>
    <n v="1.924464758239108E-2"/>
    <x v="0"/>
  </r>
  <r>
    <s v="E1632"/>
    <s v="E07000079"/>
    <s v="Cotswold"/>
    <s v="Chipping Campden"/>
    <s v="SW"/>
    <s v="SD"/>
    <s v="Precepting parish"/>
    <n v="139113"/>
    <n v="1451.57"/>
    <n v="95.84"/>
    <n v="153733"/>
    <n v="1523.04"/>
    <n v="100.94"/>
    <s v="E1632P026"/>
    <m/>
    <n v="0.1050944196444617"/>
    <n v="5.3213689482470725E-2"/>
    <x v="5"/>
  </r>
  <r>
    <s v="E1633"/>
    <s v="E07000080"/>
    <s v="Forest of Dean"/>
    <s v="Churcham"/>
    <s v="SW"/>
    <s v="SD"/>
    <s v="Precepting parish"/>
    <n v="13000"/>
    <n v="278.77999999999997"/>
    <n v="46.63"/>
    <n v="13455"/>
    <n v="285.89"/>
    <n v="47.06"/>
    <s v="E1633P006"/>
    <m/>
    <n v="3.5000000000000003E-2"/>
    <n v="9.2215312030881347E-3"/>
    <x v="2"/>
  </r>
  <r>
    <s v="E1636"/>
    <s v="E07000083"/>
    <s v="Tewkesbury"/>
    <s v="Churchdown"/>
    <s v="SW"/>
    <s v="SD"/>
    <s v="Precepting parish"/>
    <n v="260000"/>
    <n v="4080.93"/>
    <n v="63.71"/>
    <n v="265800"/>
    <n v="4243.24"/>
    <n v="62.64"/>
    <s v="E1636P010"/>
    <m/>
    <n v="2.2307692307692306E-2"/>
    <n v="-1.679485167163711E-2"/>
    <x v="7"/>
  </r>
  <r>
    <s v="E1633"/>
    <s v="E07000080"/>
    <s v="Forest of Dean"/>
    <s v="Cinderford"/>
    <s v="SW"/>
    <s v="SD"/>
    <s v="Precepting parish"/>
    <n v="498601"/>
    <n v="2515.8200000000002"/>
    <n v="198.19"/>
    <n v="545596"/>
    <n v="2541.04"/>
    <n v="214.71"/>
    <s v="E1633P007"/>
    <m/>
    <n v="9.4253721913915137E-2"/>
    <n v="8.3354356930218532E-2"/>
    <x v="6"/>
  </r>
  <r>
    <s v="E1632"/>
    <s v="E07000079"/>
    <s v="Cotswold"/>
    <s v="Cirencester"/>
    <s v="SW"/>
    <s v="SD"/>
    <s v="Precepting parish"/>
    <n v="1673300"/>
    <n v="7427.23"/>
    <n v="225.29"/>
    <n v="1923000"/>
    <n v="7611.22"/>
    <n v="252.65"/>
    <s v="E1632P027"/>
    <m/>
    <n v="0.1492260802008008"/>
    <n v="0.12144347285720633"/>
    <x v="8"/>
  </r>
  <r>
    <s v="E1632"/>
    <s v="E07000079"/>
    <s v="Cotswold"/>
    <s v="Clapton"/>
    <s v="SW"/>
    <s v="SD"/>
    <s v="Precepting parish"/>
    <n v="420"/>
    <n v="66.83"/>
    <n v="6.28"/>
    <n v="420"/>
    <n v="66.650000000000006"/>
    <n v="6.3"/>
    <s v="E1632P028"/>
    <m/>
    <n v="0"/>
    <n v="3.1847133757961104E-3"/>
    <x v="0"/>
  </r>
  <r>
    <s v="E1635"/>
    <s v="E07000082"/>
    <s v="Stroud"/>
    <s v="Coaley"/>
    <s v="SW"/>
    <s v="SD"/>
    <s v="Precepting parish"/>
    <n v="15000"/>
    <n v="362.62"/>
    <n v="41.37"/>
    <n v="19370"/>
    <n v="366.06"/>
    <n v="52.91"/>
    <s v="E1635P011"/>
    <m/>
    <n v="0.29133333333333333"/>
    <n v="0.27894609620497945"/>
    <x v="2"/>
  </r>
  <r>
    <s v="E1632"/>
    <s v="E07000079"/>
    <s v="Cotswold"/>
    <s v="Coates"/>
    <s v="SW"/>
    <s v="SD"/>
    <s v="Precepting parish"/>
    <n v="10938"/>
    <n v="225.46"/>
    <n v="48.51"/>
    <n v="11973"/>
    <n v="237.84"/>
    <n v="50.34"/>
    <s v="E1632P029"/>
    <m/>
    <n v="9.4624245748765767E-2"/>
    <n v="3.7724180581323555E-2"/>
    <x v="2"/>
  </r>
  <r>
    <s v="E1632"/>
    <s v="E07000079"/>
    <s v="Cotswold"/>
    <s v="Coberley"/>
    <s v="SW"/>
    <s v="SD"/>
    <s v="Precepting parish"/>
    <n v="10000"/>
    <n v="171.61"/>
    <n v="58.27"/>
    <n v="10250"/>
    <n v="196.84"/>
    <n v="52.07"/>
    <s v="E1632P030"/>
    <m/>
    <n v="2.5000000000000001E-2"/>
    <n v="-0.10640123562725248"/>
    <x v="2"/>
  </r>
  <r>
    <s v="E1632"/>
    <s v="E07000079"/>
    <s v="Cotswold"/>
    <s v="Cold Aston"/>
    <s v="SW"/>
    <s v="SD"/>
    <s v="Precepting parish"/>
    <n v="5000"/>
    <n v="138.82"/>
    <n v="36.020000000000003"/>
    <n v="5000"/>
    <n v="149.25"/>
    <n v="33.5"/>
    <s v="E1632P031"/>
    <m/>
    <n v="0"/>
    <n v="-6.996113270405338E-2"/>
    <x v="0"/>
  </r>
  <r>
    <s v="E1633"/>
    <s v="E07000080"/>
    <s v="Forest of Dean"/>
    <s v="Coleford"/>
    <s v="SW"/>
    <s v="SD"/>
    <s v="Precepting parish"/>
    <n v="505000"/>
    <n v="3049.02"/>
    <n v="165.63"/>
    <n v="560000"/>
    <n v="3146.32"/>
    <n v="177.99"/>
    <s v="E1633P008"/>
    <m/>
    <n v="0.10891089108910891"/>
    <n v="7.462416228944041E-2"/>
    <x v="6"/>
  </r>
  <r>
    <s v="E1632"/>
    <s v="E07000079"/>
    <s v="Cotswold"/>
    <s v="Colesbourne"/>
    <s v="SW"/>
    <s v="SD"/>
    <s v="Non-precepting parish"/>
    <n v="0"/>
    <n v="71.52"/>
    <n v="0"/>
    <n v="0"/>
    <n v="74.3"/>
    <n v="0"/>
    <s v="E1632P032"/>
    <m/>
    <m/>
    <m/>
    <x v="1"/>
  </r>
  <r>
    <s v="E1632"/>
    <s v="E07000079"/>
    <s v="Cotswold"/>
    <s v="Coln St. Aldwyns"/>
    <s v="SW"/>
    <s v="SD"/>
    <s v="Precepting parish"/>
    <n v="7710"/>
    <n v="167.32"/>
    <n v="46.08"/>
    <n v="10240"/>
    <n v="190.56"/>
    <n v="53.74"/>
    <s v="E1632P033"/>
    <m/>
    <n v="0.32814526588845655"/>
    <n v="0.16623263888888898"/>
    <x v="2"/>
  </r>
  <r>
    <s v="E1632"/>
    <s v="E07000079"/>
    <s v="Cotswold"/>
    <s v="Coln St. Dennis"/>
    <s v="SW"/>
    <s v="SD"/>
    <s v="Precepting parish"/>
    <n v="2000"/>
    <n v="148.22999999999999"/>
    <n v="13.49"/>
    <n v="2000"/>
    <n v="161.30000000000001"/>
    <n v="12.4"/>
    <s v="E1632P034"/>
    <m/>
    <n v="0"/>
    <n v="-8.0800593031875451E-2"/>
    <x v="0"/>
  </r>
  <r>
    <s v="E1632"/>
    <s v="E07000079"/>
    <s v="Cotswold"/>
    <s v="Compton Abdale"/>
    <s v="SW"/>
    <s v="SD"/>
    <s v="Non-precepting parish"/>
    <n v="0"/>
    <n v="75.86"/>
    <n v="0"/>
    <n v="0"/>
    <n v="75.900000000000006"/>
    <n v="0"/>
    <s v="E1632P035"/>
    <m/>
    <m/>
    <m/>
    <x v="1"/>
  </r>
  <r>
    <s v="E1632"/>
    <s v="E07000079"/>
    <s v="Cotswold"/>
    <s v="Condicote"/>
    <s v="SW"/>
    <s v="SD"/>
    <s v="Precepting parish"/>
    <n v="750"/>
    <n v="73.64"/>
    <n v="10.18"/>
    <n v="750"/>
    <n v="73.849999999999994"/>
    <n v="10.16"/>
    <s v="E1632P036"/>
    <m/>
    <n v="0"/>
    <n v="-1.9646365422396439E-3"/>
    <x v="0"/>
  </r>
  <r>
    <s v="E1633"/>
    <s v="E07000080"/>
    <s v="Forest of Dean"/>
    <s v="Corse"/>
    <s v="SW"/>
    <s v="SD"/>
    <s v="Precepting parish"/>
    <n v="7943"/>
    <n v="298.11"/>
    <n v="26.64"/>
    <n v="9928"/>
    <n v="308.61"/>
    <n v="32.17"/>
    <s v="E1633P009"/>
    <m/>
    <n v="0.24990557723781948"/>
    <n v="0.20758258258258261"/>
    <x v="0"/>
  </r>
  <r>
    <s v="E1632"/>
    <s v="E07000079"/>
    <s v="Cotswold"/>
    <s v="Cowley"/>
    <s v="SW"/>
    <s v="SD"/>
    <s v="Precepting parish"/>
    <n v="6083"/>
    <n v="72.239999999999995"/>
    <n v="84.21"/>
    <n v="6200"/>
    <n v="72.7"/>
    <n v="85.28"/>
    <s v="E1632P037"/>
    <m/>
    <n v="1.9233930626335688E-2"/>
    <n v="1.2706329414558929E-2"/>
    <x v="0"/>
  </r>
  <r>
    <s v="E1635"/>
    <s v="E07000082"/>
    <s v="Stroud"/>
    <s v="Cranham"/>
    <s v="SW"/>
    <s v="SD"/>
    <s v="Precepting parish"/>
    <n v="9750"/>
    <n v="246.08"/>
    <n v="39.619999999999997"/>
    <n v="11115"/>
    <n v="246.79"/>
    <n v="45.04"/>
    <s v="E1635P012"/>
    <m/>
    <n v="0.14000000000000001"/>
    <n v="0.1367995961635538"/>
    <x v="2"/>
  </r>
  <r>
    <s v="E1632"/>
    <s v="E07000079"/>
    <s v="Cotswold"/>
    <s v="Cutsdean"/>
    <s v="SW"/>
    <s v="SD"/>
    <s v="Precepting parish"/>
    <n v="1480"/>
    <n v="32.6"/>
    <n v="45.4"/>
    <n v="730"/>
    <n v="33.14"/>
    <n v="22.03"/>
    <s v="E1632P038"/>
    <m/>
    <n v="-0.5067567567567568"/>
    <n v="-0.51475770925110131"/>
    <x v="0"/>
  </r>
  <r>
    <s v="E1632"/>
    <s v="E07000079"/>
    <s v="Cotswold"/>
    <s v="Daglingworth"/>
    <s v="SW"/>
    <s v="SD"/>
    <s v="Precepting parish"/>
    <n v="7941"/>
    <n v="154.37"/>
    <n v="51.44"/>
    <n v="8180"/>
    <n v="158.47999999999999"/>
    <n v="51.61"/>
    <s v="E1632P039"/>
    <m/>
    <n v="3.0096965117743357E-2"/>
    <n v="3.3048211508553988E-3"/>
    <x v="0"/>
  </r>
  <r>
    <s v="E1636"/>
    <s v="E07000083"/>
    <s v="Tewkesbury"/>
    <s v="Deerhurst"/>
    <s v="SW"/>
    <s v="SD"/>
    <s v="Precepting parish"/>
    <n v="9770"/>
    <n v="425.79"/>
    <n v="22.95"/>
    <n v="9713"/>
    <n v="426.66"/>
    <n v="22.77"/>
    <s v="E1636P011"/>
    <m/>
    <n v="-5.8341862845445241E-3"/>
    <n v="-7.8431372549019485E-3"/>
    <x v="0"/>
  </r>
  <r>
    <s v="E1632"/>
    <s v="E07000079"/>
    <s v="Cotswold"/>
    <s v="Didmarton"/>
    <s v="SW"/>
    <s v="SD"/>
    <s v="Precepting parish"/>
    <n v="12835"/>
    <n v="199.19"/>
    <n v="64.430000000000007"/>
    <n v="13310"/>
    <n v="197.33"/>
    <n v="67.45"/>
    <s v="E1632P040"/>
    <m/>
    <n v="3.7008180755746009E-2"/>
    <n v="4.6872574887474712E-2"/>
    <x v="2"/>
  </r>
  <r>
    <s v="E1632"/>
    <s v="E07000079"/>
    <s v="Cotswold"/>
    <s v="Donnington"/>
    <s v="SW"/>
    <s v="SD"/>
    <s v="Precepting parish"/>
    <n v="1000"/>
    <n v="55.21"/>
    <n v="18.11"/>
    <n v="1000"/>
    <n v="55.67"/>
    <n v="17.96"/>
    <s v="E1632P041"/>
    <m/>
    <n v="0"/>
    <n v="-8.2827167310877189E-3"/>
    <x v="0"/>
  </r>
  <r>
    <s v="E1632"/>
    <s v="E07000079"/>
    <s v="Cotswold"/>
    <s v="Dowdeswell"/>
    <s v="SW"/>
    <s v="SD"/>
    <s v="Precepting parish"/>
    <n v="1300"/>
    <n v="84.28"/>
    <n v="15.42"/>
    <n v="1800"/>
    <n v="86.76"/>
    <n v="20.75"/>
    <s v="E1632P042"/>
    <m/>
    <n v="0.38461538461538464"/>
    <n v="0.34565499351491569"/>
    <x v="0"/>
  </r>
  <r>
    <s v="E1632"/>
    <s v="E07000079"/>
    <s v="Cotswold"/>
    <s v="Down Ampney"/>
    <s v="SW"/>
    <s v="SD"/>
    <s v="Precepting parish"/>
    <n v="33650"/>
    <n v="278"/>
    <n v="121.04"/>
    <n v="40000"/>
    <n v="280.24"/>
    <n v="142.72999999999999"/>
    <s v="E1632P043"/>
    <m/>
    <n v="0.18870728083209509"/>
    <n v="0.17919695968274935"/>
    <x v="3"/>
  </r>
  <r>
    <s v="E1636"/>
    <s v="E07000083"/>
    <s v="Tewkesbury"/>
    <s v="Down Hatherley"/>
    <s v="SW"/>
    <s v="SD"/>
    <s v="Precepting parish"/>
    <n v="5500"/>
    <n v="220.12"/>
    <n v="24.99"/>
    <n v="6500"/>
    <n v="284.75"/>
    <n v="22.83"/>
    <s v="E1636P012"/>
    <m/>
    <n v="0.18181818181818182"/>
    <n v="-8.6434573829531819E-2"/>
    <x v="0"/>
  </r>
  <r>
    <s v="E1632"/>
    <s v="E07000079"/>
    <s v="Cotswold"/>
    <s v="Driffield"/>
    <s v="SW"/>
    <s v="SD"/>
    <s v="Precepting parish"/>
    <n v="6000"/>
    <n v="72.44"/>
    <n v="82.83"/>
    <n v="6280"/>
    <n v="73.83"/>
    <n v="85.06"/>
    <s v="E1632P044"/>
    <m/>
    <n v="4.6666666666666669E-2"/>
    <n v="2.6922612579983147E-2"/>
    <x v="0"/>
  </r>
  <r>
    <s v="E1633"/>
    <s v="E07000080"/>
    <s v="Forest of Dean"/>
    <s v="Drybrook"/>
    <s v="SW"/>
    <s v="SD"/>
    <s v="Precepting parish"/>
    <n v="53789"/>
    <n v="1052.42"/>
    <n v="51.11"/>
    <n v="69926"/>
    <n v="1073.04"/>
    <n v="65.17"/>
    <s v="E1633P010"/>
    <m/>
    <n v="0.30000557734852851"/>
    <n v="0.27509293680297403"/>
    <x v="4"/>
  </r>
  <r>
    <s v="E1636"/>
    <s v="E07000083"/>
    <s v="Tewkesbury"/>
    <s v="Dumbleton"/>
    <s v="SW"/>
    <s v="SD"/>
    <s v="Precepting parish"/>
    <n v="18700"/>
    <n v="233.68"/>
    <n v="80.03"/>
    <n v="18700"/>
    <n v="241.97"/>
    <n v="77.28"/>
    <s v="E1636P013"/>
    <m/>
    <n v="0"/>
    <n v="-3.4362114207172313E-2"/>
    <x v="2"/>
  </r>
  <r>
    <s v="E1632"/>
    <s v="E07000079"/>
    <s v="Cotswold"/>
    <s v="Duntisbourne Abbots"/>
    <s v="SW"/>
    <s v="SD"/>
    <s v="Precepting parish"/>
    <n v="8000"/>
    <n v="192.49"/>
    <n v="41.56"/>
    <n v="8000"/>
    <n v="197.37"/>
    <n v="40.53"/>
    <s v="E1632P045"/>
    <m/>
    <n v="0"/>
    <n v="-2.4783445620789248E-2"/>
    <x v="0"/>
  </r>
  <r>
    <s v="E1635"/>
    <s v="E07000082"/>
    <s v="Stroud"/>
    <s v="Dursley"/>
    <s v="SW"/>
    <s v="SD"/>
    <s v="Precepting parish"/>
    <n v="537000"/>
    <n v="2478.56"/>
    <n v="216.66"/>
    <n v="550000"/>
    <n v="2464.27"/>
    <n v="223.19"/>
    <s v="E1635P013"/>
    <m/>
    <n v="2.4208566108007448E-2"/>
    <n v="3.0139388904273982E-2"/>
    <x v="6"/>
  </r>
  <r>
    <s v="E1633"/>
    <s v="E07000080"/>
    <s v="Forest of Dean"/>
    <s v="Dymock"/>
    <s v="SW"/>
    <s v="SD"/>
    <s v="Precepting parish"/>
    <n v="33000"/>
    <n v="521.98"/>
    <n v="63.22"/>
    <n v="35000"/>
    <n v="533.34"/>
    <n v="65.62"/>
    <s v="E1633P011"/>
    <m/>
    <n v="6.0606060606060608E-2"/>
    <n v="3.7962670041126315E-2"/>
    <x v="3"/>
  </r>
  <r>
    <s v="E1635"/>
    <s v="E07000082"/>
    <s v="Stroud"/>
    <s v="Eastington"/>
    <s v="SW"/>
    <s v="SD"/>
    <s v="Precepting parish"/>
    <n v="97080"/>
    <n v="617.12"/>
    <n v="157.31"/>
    <n v="5000"/>
    <n v="629.69000000000005"/>
    <n v="7.94"/>
    <s v="E1635P014"/>
    <m/>
    <n v="-0.94849608570251343"/>
    <n v="-0.94952641281545991"/>
    <x v="0"/>
  </r>
  <r>
    <s v="E1632"/>
    <s v="E07000079"/>
    <s v="Cotswold"/>
    <s v="Eastleach"/>
    <s v="SW"/>
    <s v="SD"/>
    <s v="Precepting parish"/>
    <n v="16000"/>
    <n v="186.27"/>
    <n v="85.9"/>
    <n v="17196"/>
    <n v="191.77"/>
    <n v="89.67"/>
    <s v="E1632P047"/>
    <m/>
    <n v="7.4749999999999997E-2"/>
    <n v="4.3888242142025559E-2"/>
    <x v="2"/>
  </r>
  <r>
    <s v="E1632"/>
    <s v="E07000079"/>
    <s v="Cotswold"/>
    <s v="Ebrington"/>
    <s v="SW"/>
    <s v="SD"/>
    <s v="Precepting parish"/>
    <n v="14166"/>
    <n v="350.35"/>
    <n v="40.43"/>
    <n v="16067"/>
    <n v="369.29"/>
    <n v="43.51"/>
    <s v="E1632P048"/>
    <m/>
    <n v="0.13419455033178032"/>
    <n v="7.6181053673015045E-2"/>
    <x v="2"/>
  </r>
  <r>
    <s v="E1632"/>
    <s v="E07000079"/>
    <s v="Cotswold"/>
    <s v="Edgeworth"/>
    <s v="SW"/>
    <s v="SD"/>
    <s v="Non-precepting parish"/>
    <n v="0"/>
    <n v="67.61"/>
    <n v="0"/>
    <n v="0"/>
    <n v="70.7"/>
    <n v="0"/>
    <s v="E1632P049"/>
    <m/>
    <m/>
    <m/>
    <x v="1"/>
  </r>
  <r>
    <s v="E1632"/>
    <s v="E07000079"/>
    <s v="Cotswold"/>
    <s v="Elkstone"/>
    <s v="SW"/>
    <s v="SD"/>
    <s v="Precepting parish"/>
    <n v="5500"/>
    <n v="124.96"/>
    <n v="44.01"/>
    <n v="6000"/>
    <n v="130.33000000000001"/>
    <n v="46.04"/>
    <s v="E1632P050"/>
    <m/>
    <n v="9.0909090909090912E-2"/>
    <n v="4.612588048170873E-2"/>
    <x v="0"/>
  </r>
  <r>
    <s v="E1635"/>
    <s v="E07000082"/>
    <s v="Stroud"/>
    <s v="Elmore"/>
    <s v="SW"/>
    <s v="SD"/>
    <s v="Precepting parish"/>
    <n v="2472"/>
    <n v="92.15"/>
    <n v="26.83"/>
    <n v="2472"/>
    <n v="94.82"/>
    <n v="26.07"/>
    <s v="E1635P015"/>
    <m/>
    <n v="0"/>
    <n v="-2.8326500186358482E-2"/>
    <x v="0"/>
  </r>
  <r>
    <s v="E1636"/>
    <s v="E07000083"/>
    <s v="Tewkesbury"/>
    <s v="Elmstone Hardwicke"/>
    <s v="SW"/>
    <s v="SD"/>
    <s v="Precepting parish"/>
    <n v="3730"/>
    <n v="118.36"/>
    <n v="31.51"/>
    <n v="3730"/>
    <n v="120.95"/>
    <n v="30.84"/>
    <s v="E1636P014"/>
    <m/>
    <n v="0"/>
    <n v="-2.1263091082196182E-2"/>
    <x v="0"/>
  </r>
  <r>
    <s v="E1633"/>
    <s v="E07000080"/>
    <s v="Forest of Dean"/>
    <s v="English Bicknor"/>
    <s v="SW"/>
    <s v="SD"/>
    <s v="Precepting parish"/>
    <n v="8000"/>
    <n v="186.94"/>
    <n v="42.79"/>
    <n v="8036"/>
    <n v="191.05"/>
    <n v="42.06"/>
    <s v="E1633P012"/>
    <m/>
    <n v="4.4999999999999997E-3"/>
    <n v="-1.7060060761860174E-2"/>
    <x v="0"/>
  </r>
  <r>
    <s v="E1632"/>
    <s v="E07000079"/>
    <s v="Cotswold"/>
    <s v="Evenlode"/>
    <s v="SW"/>
    <s v="SD"/>
    <s v="Precepting parish"/>
    <n v="3185"/>
    <n v="112.87"/>
    <n v="28.22"/>
    <n v="3186"/>
    <n v="121.51"/>
    <n v="26.22"/>
    <s v="E1632P051"/>
    <m/>
    <n v="3.1397174254317112E-4"/>
    <n v="-7.087172218284904E-2"/>
    <x v="0"/>
  </r>
  <r>
    <s v="E1632"/>
    <s v="E07000079"/>
    <s v="Cotswold"/>
    <s v="Fairford"/>
    <s v="SW"/>
    <s v="SD"/>
    <s v="Precepting parish"/>
    <n v="199000"/>
    <n v="1663.88"/>
    <n v="119.6"/>
    <n v="209640"/>
    <n v="1685.36"/>
    <n v="124.39"/>
    <s v="E1632P052"/>
    <m/>
    <n v="5.3467336683417084E-2"/>
    <n v="4.0050167224080321E-2"/>
    <x v="5"/>
  </r>
  <r>
    <s v="E1632"/>
    <s v="E07000079"/>
    <s v="Cotswold"/>
    <s v="Farmington"/>
    <s v="SW"/>
    <s v="SD"/>
    <s v="Non-precepting parish"/>
    <n v="0"/>
    <n v="82.44"/>
    <n v="0"/>
    <n v="0"/>
    <n v="88.13"/>
    <n v="0"/>
    <s v="E1632P053"/>
    <m/>
    <m/>
    <m/>
    <x v="1"/>
  </r>
  <r>
    <s v="E1636"/>
    <s v="E07000083"/>
    <s v="Tewkesbury"/>
    <s v="Forthampton"/>
    <s v="SW"/>
    <s v="SD"/>
    <s v="Precepting parish"/>
    <n v="3000"/>
    <n v="73.3"/>
    <n v="40.92"/>
    <n v="3500"/>
    <n v="77.36"/>
    <n v="45.24"/>
    <s v="E1636P015"/>
    <m/>
    <n v="0.16666666666666666"/>
    <n v="0.10557184750733138"/>
    <x v="0"/>
  </r>
  <r>
    <s v="E1635"/>
    <s v="E07000082"/>
    <s v="Stroud"/>
    <s v="Frampton on Severn"/>
    <s v="SW"/>
    <s v="SD"/>
    <s v="Precepting parish"/>
    <n v="18900"/>
    <n v="549.12"/>
    <n v="34.42"/>
    <n v="24570"/>
    <n v="546.04999999999995"/>
    <n v="45"/>
    <s v="E1635P016"/>
    <m/>
    <n v="0.3"/>
    <n v="0.30737943056362571"/>
    <x v="2"/>
  </r>
  <r>
    <s v="E1635"/>
    <s v="E07000082"/>
    <s v="Stroud"/>
    <s v="Fretherne with Saul"/>
    <s v="SW"/>
    <s v="SD"/>
    <s v="Precepting parish"/>
    <n v="16900"/>
    <n v="280.67"/>
    <n v="60.21"/>
    <n v="17407"/>
    <n v="290.83999999999997"/>
    <n v="59.85"/>
    <s v="E1635P017"/>
    <m/>
    <n v="0.03"/>
    <n v="-5.9790732436472253E-3"/>
    <x v="2"/>
  </r>
  <r>
    <s v="E1635"/>
    <s v="E07000082"/>
    <s v="Stroud"/>
    <s v="Frocester"/>
    <s v="SW"/>
    <s v="SD"/>
    <s v="Precepting parish"/>
    <n v="1100"/>
    <n v="74.989999999999995"/>
    <n v="14.67"/>
    <n v="1100"/>
    <n v="75.98"/>
    <n v="14.48"/>
    <s v="E1635P018"/>
    <m/>
    <n v="0"/>
    <n v="-1.2951601908657089E-2"/>
    <x v="0"/>
  </r>
  <r>
    <s v="E1633"/>
    <s v="E07000080"/>
    <s v="Forest of Dean"/>
    <s v="Gorsley and Kilcot"/>
    <s v="SW"/>
    <s v="SD"/>
    <s v="Precepting parish"/>
    <n v="6200"/>
    <n v="132.28"/>
    <n v="46.87"/>
    <n v="6200"/>
    <n v="132.68"/>
    <n v="46.73"/>
    <s v="E1633P013"/>
    <m/>
    <n v="0"/>
    <n v="-2.9869852784297113E-3"/>
    <x v="0"/>
  </r>
  <r>
    <s v="E1636"/>
    <s v="E07000083"/>
    <s v="Tewkesbury"/>
    <s v="Gotherington"/>
    <s v="SW"/>
    <s v="SD"/>
    <s v="Precepting parish"/>
    <n v="19362"/>
    <n v="587.77"/>
    <n v="32.94"/>
    <n v="19943"/>
    <n v="632.07000000000005"/>
    <n v="31.55"/>
    <s v="E1636P016"/>
    <m/>
    <n v="3.0007230657989877E-2"/>
    <n v="-4.2197935640558501E-2"/>
    <x v="2"/>
  </r>
  <r>
    <s v="E1635"/>
    <s v="E07000082"/>
    <s v="Stroud"/>
    <s v="Great Oldbury"/>
    <s v="SW"/>
    <s v="SD"/>
    <s v="Precepting parish"/>
    <n v="38430"/>
    <n v="859.43"/>
    <n v="44.72"/>
    <n v="68185"/>
    <n v="960.81"/>
    <n v="70.97"/>
    <s v="E1635P054"/>
    <m/>
    <n v="0.7742648972157169"/>
    <n v="0.58698568872987478"/>
    <x v="4"/>
  </r>
  <r>
    <s v="E1632"/>
    <s v="E07000079"/>
    <s v="Cotswold"/>
    <s v="Great Rissington"/>
    <s v="SW"/>
    <s v="SD"/>
    <s v="Precepting parish"/>
    <n v="10050"/>
    <n v="202.22"/>
    <n v="49.7"/>
    <n v="10550"/>
    <n v="211.74"/>
    <n v="49.83"/>
    <s v="E1632P054"/>
    <m/>
    <n v="4.975124378109453E-2"/>
    <n v="2.6156941649898482E-3"/>
    <x v="2"/>
  </r>
  <r>
    <s v="E1636"/>
    <s v="E07000083"/>
    <s v="Tewkesbury"/>
    <s v="Great Witcombe"/>
    <s v="SW"/>
    <s v="SD"/>
    <s v="Precepting parish"/>
    <n v="770"/>
    <n v="49.41"/>
    <n v="15.58"/>
    <n v="770"/>
    <n v="48.91"/>
    <n v="15.74"/>
    <s v="E1636P017"/>
    <m/>
    <n v="0"/>
    <n v="1.0269576379974336E-2"/>
    <x v="0"/>
  </r>
  <r>
    <s v="E1636"/>
    <s v="E07000083"/>
    <s v="Tewkesbury"/>
    <s v="Gretton"/>
    <s v="SW"/>
    <s v="SD"/>
    <s v="Precepting parish"/>
    <n v="11752"/>
    <n v="265.3"/>
    <n v="44.3"/>
    <n v="12058"/>
    <n v="263"/>
    <n v="45.85"/>
    <s v="E1636P018"/>
    <m/>
    <n v="2.6038121170864535E-2"/>
    <n v="3.4988713318284521E-2"/>
    <x v="2"/>
  </r>
  <r>
    <s v="E1632"/>
    <s v="E07000079"/>
    <s v="Cotswold"/>
    <s v="Guiting Power"/>
    <s v="SW"/>
    <s v="SD"/>
    <s v="Precepting parish"/>
    <n v="4805"/>
    <n v="164.97"/>
    <n v="29.13"/>
    <n v="4805"/>
    <n v="171.8"/>
    <n v="27.97"/>
    <s v="E1632P055"/>
    <m/>
    <n v="0"/>
    <n v="-3.9821489872983187E-2"/>
    <x v="0"/>
  </r>
  <r>
    <s v="E1635"/>
    <s v="E07000082"/>
    <s v="Stroud"/>
    <s v="Ham and Stone"/>
    <s v="SW"/>
    <s v="SD"/>
    <s v="Precepting parish"/>
    <n v="11761"/>
    <n v="353.79"/>
    <n v="33.24"/>
    <n v="12485"/>
    <n v="359.17"/>
    <n v="34.76"/>
    <s v="E1635P019"/>
    <m/>
    <n v="6.1559391208230591E-2"/>
    <n v="4.5728038507821776E-2"/>
    <x v="2"/>
  </r>
  <r>
    <s v="E1635"/>
    <s v="E07000082"/>
    <s v="Stroud"/>
    <s v="Hamfallow"/>
    <s v="SW"/>
    <s v="SD"/>
    <s v="Precepting parish"/>
    <n v="31400"/>
    <n v="398.14"/>
    <n v="78.87"/>
    <n v="32400"/>
    <n v="397.86"/>
    <n v="81.44"/>
    <s v="E1635P020"/>
    <m/>
    <n v="3.1847133757961783E-2"/>
    <n v="3.258526689489024E-2"/>
    <x v="3"/>
  </r>
  <r>
    <s v="E1632"/>
    <s v="E07000079"/>
    <s v="Cotswold"/>
    <s v="Hampnett"/>
    <s v="SW"/>
    <s v="SD"/>
    <s v="Non-precepting parish"/>
    <n v="0"/>
    <n v="40.869999999999997"/>
    <n v="0"/>
    <n v="0"/>
    <n v="42.63"/>
    <n v="0"/>
    <s v="E1632P056"/>
    <m/>
    <m/>
    <m/>
    <x v="1"/>
  </r>
  <r>
    <s v="E1635"/>
    <s v="E07000082"/>
    <s v="Stroud"/>
    <s v="Hardwicke"/>
    <s v="SW"/>
    <s v="SD"/>
    <s v="Precepting parish"/>
    <n v="56272"/>
    <n v="1480.83"/>
    <n v="38"/>
    <n v="56106"/>
    <n v="1476.49"/>
    <n v="38"/>
    <s v="E1635P021"/>
    <m/>
    <n v="-2.9499573500142168E-3"/>
    <n v="0"/>
    <x v="4"/>
  </r>
  <r>
    <s v="E1635"/>
    <s v="E07000082"/>
    <s v="Stroud"/>
    <s v="Harescombe"/>
    <s v="SW"/>
    <s v="SD"/>
    <s v="Precepting parish"/>
    <n v="5250"/>
    <n v="109.09"/>
    <n v="48.13"/>
    <n v="5720"/>
    <n v="115.15"/>
    <n v="49.67"/>
    <s v="E1635P022"/>
    <m/>
    <n v="8.9523809523809519E-2"/>
    <n v="3.1996675670060232E-2"/>
    <x v="0"/>
  </r>
  <r>
    <s v="E1635"/>
    <s v="E07000082"/>
    <s v="Stroud"/>
    <s v="Haresfield"/>
    <s v="SW"/>
    <s v="SD"/>
    <s v="Precepting parish"/>
    <n v="11654"/>
    <n v="153.33000000000001"/>
    <n v="76.010000000000005"/>
    <n v="11700"/>
    <n v="152.63"/>
    <n v="76.66"/>
    <s v="E1635P023"/>
    <m/>
    <n v="3.9471426119787201E-3"/>
    <n v="8.5515063807392634E-3"/>
    <x v="2"/>
  </r>
  <r>
    <s v="E1633"/>
    <s v="E07000080"/>
    <s v="Forest of Dean"/>
    <s v="Hartpury"/>
    <s v="SW"/>
    <s v="SD"/>
    <s v="Precepting parish"/>
    <n v="10315"/>
    <n v="373.71"/>
    <n v="27.6"/>
    <n v="11346"/>
    <n v="389.83"/>
    <n v="29.1"/>
    <s v="E1633P014"/>
    <m/>
    <n v="9.9951526902569074E-2"/>
    <n v="5.434782608695652E-2"/>
    <x v="2"/>
  </r>
  <r>
    <s v="E1636"/>
    <s v="E07000083"/>
    <s v="Tewkesbury"/>
    <s v="Hasfield"/>
    <s v="SW"/>
    <s v="SD"/>
    <s v="Precepting parish"/>
    <n v="1540"/>
    <n v="65.989999999999995"/>
    <n v="23.34"/>
    <n v="1660"/>
    <n v="65.510000000000005"/>
    <n v="25.34"/>
    <s v="E1636P019"/>
    <m/>
    <n v="7.792207792207792E-2"/>
    <n v="8.5689802913453295E-2"/>
    <x v="0"/>
  </r>
  <r>
    <s v="E1632"/>
    <s v="E07000079"/>
    <s v="Cotswold"/>
    <s v="Hatherop"/>
    <s v="SW"/>
    <s v="SD"/>
    <s v="Precepting parish"/>
    <n v="3345"/>
    <n v="90.05"/>
    <n v="37.15"/>
    <n v="3540"/>
    <n v="92.49"/>
    <n v="38.28"/>
    <s v="E1632P057"/>
    <m/>
    <n v="5.829596412556054E-2"/>
    <n v="3.041722745625848E-2"/>
    <x v="0"/>
  </r>
  <r>
    <s v="E1636"/>
    <s v="E07000083"/>
    <s v="Tewkesbury"/>
    <s v="Hawling"/>
    <s v="SW"/>
    <s v="SD"/>
    <s v="Non-precepting parish"/>
    <n v="0"/>
    <n v="93.06"/>
    <n v="0"/>
    <n v="0"/>
    <n v="101.81"/>
    <n v="0"/>
    <s v="E1636P020"/>
    <m/>
    <m/>
    <m/>
    <x v="1"/>
  </r>
  <r>
    <s v="E1632"/>
    <s v="E07000079"/>
    <s v="Cotswold"/>
    <s v="Hazleton"/>
    <s v="SW"/>
    <s v="SD"/>
    <s v="Non-precepting parish"/>
    <n v="0"/>
    <n v="110.24"/>
    <n v="0"/>
    <n v="0"/>
    <n v="117.47"/>
    <n v="0"/>
    <s v="E1632P058"/>
    <m/>
    <m/>
    <m/>
    <x v="1"/>
  </r>
  <r>
    <s v="E1633"/>
    <s v="E07000080"/>
    <s v="Forest of Dean"/>
    <s v="Hewelsfield and Brockweir"/>
    <s v="SW"/>
    <s v="SD"/>
    <s v="Precepting parish"/>
    <n v="9243"/>
    <n v="250.08"/>
    <n v="36.96"/>
    <n v="9243"/>
    <n v="254.3"/>
    <n v="36.35"/>
    <s v="E1633P015"/>
    <m/>
    <n v="0"/>
    <n v="-1.650432900432899E-2"/>
    <x v="0"/>
  </r>
  <r>
    <s v="E1636"/>
    <s v="E07000083"/>
    <s v="Tewkesbury"/>
    <s v="Highnam"/>
    <s v="SW"/>
    <s v="SD"/>
    <s v="Precepting parish"/>
    <n v="52000"/>
    <n v="880.4"/>
    <n v="59.06"/>
    <n v="54000"/>
    <n v="880.81"/>
    <n v="61.31"/>
    <s v="E1636P021"/>
    <m/>
    <n v="3.8461538461538464E-2"/>
    <n v="3.8096850660345412E-2"/>
    <x v="4"/>
  </r>
  <r>
    <s v="E1635"/>
    <s v="E07000082"/>
    <s v="Stroud"/>
    <s v="Hillesley and Tresham"/>
    <s v="SW"/>
    <s v="SD"/>
    <s v="Precepting parish"/>
    <n v="8800"/>
    <n v="305.95999999999998"/>
    <n v="28.76"/>
    <n v="9020"/>
    <n v="312.08"/>
    <n v="28.9"/>
    <s v="E1635P024"/>
    <m/>
    <n v="2.5000000000000001E-2"/>
    <n v="4.8678720445061545E-3"/>
    <x v="0"/>
  </r>
  <r>
    <s v="E1635"/>
    <s v="E07000082"/>
    <s v="Stroud"/>
    <s v="Hinton"/>
    <s v="SW"/>
    <s v="SD"/>
    <s v="Precepting parish"/>
    <n v="49605"/>
    <n v="421.19"/>
    <n v="117.77"/>
    <n v="53130"/>
    <n v="426.37"/>
    <n v="124.61"/>
    <s v="E1635P025"/>
    <m/>
    <n v="7.1061384941034172E-2"/>
    <n v="5.8079307124055395E-2"/>
    <x v="4"/>
  </r>
  <r>
    <s v="E1635"/>
    <s v="E07000082"/>
    <s v="Stroud"/>
    <s v="Horsley"/>
    <s v="SW"/>
    <s v="SD"/>
    <s v="Precepting parish"/>
    <n v="40700"/>
    <n v="362.96"/>
    <n v="112.13"/>
    <n v="46805"/>
    <n v="373.87"/>
    <n v="125.19"/>
    <s v="E1635P026"/>
    <m/>
    <n v="0.15"/>
    <n v="0.11647195219834124"/>
    <x v="3"/>
  </r>
  <r>
    <s v="E1636"/>
    <s v="E07000083"/>
    <s v="Tewkesbury"/>
    <s v="Hucclecote"/>
    <s v="SW"/>
    <s v="SD"/>
    <s v="Precepting parish"/>
    <n v="56910"/>
    <n v="991.42"/>
    <n v="57.4"/>
    <n v="60320"/>
    <n v="1005.4"/>
    <n v="60"/>
    <s v="E1636P022"/>
    <m/>
    <n v="5.9919170620277629E-2"/>
    <n v="4.5296167247386783E-2"/>
    <x v="4"/>
  </r>
  <r>
    <s v="E1633"/>
    <s v="E07000080"/>
    <s v="Forest of Dean"/>
    <s v="Huntley"/>
    <s v="SW"/>
    <s v="SD"/>
    <s v="Precepting parish"/>
    <n v="25196"/>
    <n v="437.56"/>
    <n v="57.58"/>
    <n v="25196"/>
    <n v="444.07"/>
    <n v="56.74"/>
    <s v="E1633P016"/>
    <m/>
    <n v="0"/>
    <n v="-1.4588398749565757E-2"/>
    <x v="3"/>
  </r>
  <r>
    <s v="E1635"/>
    <s v="E07000082"/>
    <s v="Stroud"/>
    <s v="Hunts Grove"/>
    <s v="SW"/>
    <s v="SD"/>
    <s v="Precepting parish"/>
    <n v="54000"/>
    <n v="1018.69"/>
    <n v="53.01"/>
    <n v="55620"/>
    <n v="1051.95"/>
    <n v="52.87"/>
    <s v="E1635P053"/>
    <m/>
    <n v="0.03"/>
    <n v="-2.6410111299754869E-3"/>
    <x v="4"/>
  </r>
  <r>
    <s v="E1632"/>
    <s v="E07000079"/>
    <s v="Cotswold"/>
    <s v="Icomb"/>
    <s v="SW"/>
    <s v="SD"/>
    <s v="Precepting parish"/>
    <n v="3000"/>
    <n v="93.25"/>
    <n v="32.17"/>
    <n v="3000"/>
    <n v="93.28"/>
    <n v="32.159999999999997"/>
    <s v="E1632P059"/>
    <m/>
    <n v="0"/>
    <n v="-3.1084861672381461E-4"/>
    <x v="0"/>
  </r>
  <r>
    <s v="E1636"/>
    <s v="E07000083"/>
    <s v="Tewkesbury"/>
    <s v="Innsworth"/>
    <s v="SW"/>
    <s v="SD"/>
    <s v="Precepting parish"/>
    <n v="21000"/>
    <n v="845.23"/>
    <n v="24.85"/>
    <n v="21000"/>
    <n v="1121.72"/>
    <n v="18.72"/>
    <s v="E1636P023"/>
    <m/>
    <n v="0"/>
    <n v="-0.24668008048289747"/>
    <x v="2"/>
  </r>
  <r>
    <s v="E1632"/>
    <s v="E07000079"/>
    <s v="Cotswold"/>
    <s v="Kemble"/>
    <s v="SW"/>
    <s v="SD"/>
    <s v="Precepting parish"/>
    <n v="32842"/>
    <n v="550.53"/>
    <n v="59.65"/>
    <n v="35181"/>
    <n v="572.59"/>
    <n v="61.44"/>
    <s v="E1632P060"/>
    <m/>
    <n v="7.1219779550575485E-2"/>
    <n v="3.0008382229673079E-2"/>
    <x v="3"/>
  </r>
  <r>
    <s v="E1633"/>
    <s v="E07000080"/>
    <s v="Forest of Dean"/>
    <s v="Kempley"/>
    <s v="SW"/>
    <s v="SD"/>
    <s v="Precepting parish"/>
    <n v="6652"/>
    <n v="137.66"/>
    <n v="48.32"/>
    <n v="7255"/>
    <n v="138.09"/>
    <n v="52.54"/>
    <s v="E1633P017"/>
    <m/>
    <n v="9.0649428743235116E-2"/>
    <n v="8.7334437086092689E-2"/>
    <x v="0"/>
  </r>
  <r>
    <s v="E1632"/>
    <s v="E07000079"/>
    <s v="Cotswold"/>
    <s v="Kempsford"/>
    <s v="SW"/>
    <s v="SD"/>
    <s v="Precepting parish"/>
    <n v="25640"/>
    <n v="476.32"/>
    <n v="53.83"/>
    <n v="27150"/>
    <n v="483.36"/>
    <n v="56.17"/>
    <s v="E1632P061"/>
    <m/>
    <n v="5.8892355694227766E-2"/>
    <n v="4.3470183912316614E-2"/>
    <x v="3"/>
  </r>
  <r>
    <s v="E1635"/>
    <s v="E07000082"/>
    <s v="Stroud"/>
    <s v="King's Stanley"/>
    <s v="SW"/>
    <s v="SD"/>
    <s v="Precepting parish"/>
    <n v="57830"/>
    <n v="989.78"/>
    <n v="58.43"/>
    <n v="65505"/>
    <n v="987.81"/>
    <n v="66.31"/>
    <s v="E1635P027"/>
    <m/>
    <n v="0.13271658308836246"/>
    <n v="0.1348622283073764"/>
    <x v="4"/>
  </r>
  <r>
    <s v="E1632"/>
    <s v="E07000079"/>
    <s v="Cotswold"/>
    <s v="Kingscote"/>
    <s v="SW"/>
    <s v="SD"/>
    <s v="Precepting parish"/>
    <n v="5060"/>
    <n v="168.07"/>
    <n v="30.11"/>
    <n v="5470"/>
    <n v="170.47"/>
    <n v="32.090000000000003"/>
    <s v="E1632P062"/>
    <m/>
    <n v="8.1027667984189727E-2"/>
    <n v="6.5758884091664027E-2"/>
    <x v="0"/>
  </r>
  <r>
    <s v="E1635"/>
    <s v="E07000082"/>
    <s v="Stroud"/>
    <s v="Kingswood"/>
    <s v="SW"/>
    <s v="SD"/>
    <s v="Precepting parish"/>
    <n v="128294"/>
    <n v="578.1"/>
    <n v="221.92"/>
    <n v="135992"/>
    <n v="582.22"/>
    <n v="233.57"/>
    <s v="E1635P028"/>
    <m/>
    <n v="6.0002806054842782E-2"/>
    <n v="5.24963950973324E-2"/>
    <x v="5"/>
  </r>
  <r>
    <s v="E1632"/>
    <s v="E07000079"/>
    <s v="Cotswold"/>
    <s v="Lechlade"/>
    <s v="SW"/>
    <s v="SD"/>
    <s v="Precepting parish"/>
    <n v="225045"/>
    <n v="1673.19"/>
    <n v="134.5"/>
    <n v="238337"/>
    <n v="1718.46"/>
    <n v="138.69"/>
    <s v="E1632P063"/>
    <m/>
    <n v="5.9063742806994154E-2"/>
    <n v="3.1152416356877308E-2"/>
    <x v="5"/>
  </r>
  <r>
    <s v="E1631"/>
    <s v="E07000078"/>
    <s v="Cheltenham"/>
    <s v="Leckhampton with Warden Hill"/>
    <s v="SW"/>
    <s v="SD"/>
    <s v="Precepting parish"/>
    <n v="92244"/>
    <n v="3481.9"/>
    <n v="26.49"/>
    <n v="96505"/>
    <n v="3523.3"/>
    <n v="27.39"/>
    <s v="E1631P002"/>
    <m/>
    <n v="4.61927063006808E-2"/>
    <n v="3.3975084937712424E-2"/>
    <x v="4"/>
  </r>
  <r>
    <s v="E1636"/>
    <s v="E07000083"/>
    <s v="Tewkesbury"/>
    <s v="Leigh"/>
    <s v="SW"/>
    <s v="SD"/>
    <s v="Precepting parish"/>
    <n v="5940"/>
    <n v="196.12"/>
    <n v="30.29"/>
    <n v="6415"/>
    <n v="209.47"/>
    <n v="30.62"/>
    <s v="E1636P024"/>
    <m/>
    <n v="7.9966329966329963E-2"/>
    <n v="1.0894684714427266E-2"/>
    <x v="0"/>
  </r>
  <r>
    <s v="E1635"/>
    <s v="E07000082"/>
    <s v="Stroud"/>
    <s v="Leonard Stanley"/>
    <s v="SW"/>
    <s v="SD"/>
    <s v="Precepting parish"/>
    <n v="37104"/>
    <n v="668.06"/>
    <n v="55.54"/>
    <n v="40322"/>
    <n v="673.28"/>
    <n v="59.89"/>
    <s v="E1635P029"/>
    <m/>
    <n v="8.6729193617938766E-2"/>
    <n v="7.8321930140439353E-2"/>
    <x v="3"/>
  </r>
  <r>
    <s v="E1632"/>
    <s v="E07000079"/>
    <s v="Cotswold"/>
    <s v="Little Rissington"/>
    <s v="SW"/>
    <s v="SD"/>
    <s v="Precepting parish"/>
    <n v="10500"/>
    <n v="162.88999999999999"/>
    <n v="64.459999999999994"/>
    <n v="10500"/>
    <n v="170.11"/>
    <n v="61.72"/>
    <s v="E1632P064"/>
    <m/>
    <n v="0"/>
    <n v="-4.25069810735339E-2"/>
    <x v="2"/>
  </r>
  <r>
    <s v="E1633"/>
    <s v="E07000080"/>
    <s v="Forest of Dean"/>
    <s v="Littledean"/>
    <s v="SW"/>
    <s v="SD"/>
    <s v="Precepting parish"/>
    <n v="43222"/>
    <n v="457.51"/>
    <n v="94.47"/>
    <n v="45383"/>
    <n v="464.8"/>
    <n v="97.64"/>
    <s v="E1633P018"/>
    <m/>
    <n v="4.9997686363426032E-2"/>
    <n v="3.3555626124695689E-2"/>
    <x v="3"/>
  </r>
  <r>
    <s v="E1632"/>
    <s v="E07000079"/>
    <s v="Cotswold"/>
    <s v="Long Newnton"/>
    <s v="SW"/>
    <s v="SD"/>
    <s v="Precepting parish"/>
    <n v="3250"/>
    <n v="128.91"/>
    <n v="25.21"/>
    <n v="3250"/>
    <n v="131.97999999999999"/>
    <n v="24.63"/>
    <s v="E1632P065"/>
    <m/>
    <n v="0"/>
    <n v="-2.3006743355811259E-2"/>
    <x v="0"/>
  </r>
  <r>
    <s v="E1632"/>
    <s v="E07000079"/>
    <s v="Cotswold"/>
    <s v="Longborough"/>
    <s v="SW"/>
    <s v="SD"/>
    <s v="Precepting parish"/>
    <n v="18500"/>
    <n v="278.54000000000002"/>
    <n v="66.42"/>
    <n v="21555"/>
    <n v="295.13"/>
    <n v="73.040000000000006"/>
    <s v="E1632P066"/>
    <m/>
    <n v="0.16513513513513514"/>
    <n v="9.9668774465522497E-2"/>
    <x v="2"/>
  </r>
  <r>
    <s v="E1636"/>
    <s v="E07000083"/>
    <s v="Tewkesbury"/>
    <s v="Longford"/>
    <s v="SW"/>
    <s v="SD"/>
    <s v="Precepting parish"/>
    <n v="31530"/>
    <n v="877.27"/>
    <n v="35.94"/>
    <n v="32030"/>
    <n v="891.37"/>
    <n v="35.93"/>
    <s v="E1636P025"/>
    <m/>
    <n v="1.5857913098636219E-2"/>
    <n v="-2.7824151363377883E-4"/>
    <x v="3"/>
  </r>
  <r>
    <s v="E1633"/>
    <s v="E07000080"/>
    <s v="Forest of Dean"/>
    <s v="Longhope"/>
    <s v="SW"/>
    <s v="SD"/>
    <s v="Precepting parish"/>
    <n v="33264"/>
    <n v="635.63"/>
    <n v="52.33"/>
    <n v="34235"/>
    <n v="654.20000000000005"/>
    <n v="52.33"/>
    <s v="E1633P019"/>
    <m/>
    <n v="2.9190716690716691E-2"/>
    <n v="0"/>
    <x v="3"/>
  </r>
  <r>
    <s v="E1635"/>
    <s v="E07000082"/>
    <s v="Stroud"/>
    <s v="Longney and Epney"/>
    <s v="SW"/>
    <s v="SD"/>
    <s v="Precepting parish"/>
    <n v="5000"/>
    <n v="142.97"/>
    <n v="34.97"/>
    <n v="5000"/>
    <n v="144.72"/>
    <n v="34.549999999999997"/>
    <s v="E1635P030"/>
    <m/>
    <n v="0"/>
    <n v="-1.2010294538175629E-2"/>
    <x v="0"/>
  </r>
  <r>
    <s v="E1632"/>
    <s v="E07000079"/>
    <s v="Cotswold"/>
    <s v="Lower Slaughter"/>
    <s v="SW"/>
    <s v="SD"/>
    <s v="Precepting parish"/>
    <n v="8000"/>
    <n v="161.04"/>
    <n v="49.68"/>
    <n v="8750"/>
    <n v="177.55"/>
    <n v="49.28"/>
    <s v="E1632P067"/>
    <m/>
    <n v="9.375E-2"/>
    <n v="-8.051529790660197E-3"/>
    <x v="0"/>
  </r>
  <r>
    <s v="E1633"/>
    <s v="E07000080"/>
    <s v="Forest of Dean"/>
    <s v="Lydbrook"/>
    <s v="SW"/>
    <s v="SD"/>
    <s v="Precepting parish"/>
    <n v="26500"/>
    <n v="733.96"/>
    <n v="36.11"/>
    <n v="29150"/>
    <n v="746.6"/>
    <n v="39.04"/>
    <s v="E1633P020"/>
    <m/>
    <n v="0.1"/>
    <n v="8.1140958183328712E-2"/>
    <x v="3"/>
  </r>
  <r>
    <s v="E1633"/>
    <s v="E07000080"/>
    <s v="Forest of Dean"/>
    <s v="Lydney"/>
    <s v="SW"/>
    <s v="SD"/>
    <s v="Precepting parish"/>
    <n v="777449"/>
    <n v="3499.26"/>
    <n v="222.18"/>
    <n v="781018"/>
    <n v="3585.38"/>
    <n v="217.83"/>
    <s v="E1633P021"/>
    <m/>
    <n v="4.5906548210879429E-3"/>
    <n v="-1.9578719956791765E-2"/>
    <x v="6"/>
  </r>
  <r>
    <s v="E1636"/>
    <s v="E07000083"/>
    <s v="Tewkesbury"/>
    <s v="Maisemore"/>
    <s v="SW"/>
    <s v="SD"/>
    <s v="Precepting parish"/>
    <n v="8420"/>
    <n v="264.87"/>
    <n v="31.79"/>
    <n v="8420"/>
    <n v="267.57"/>
    <n v="31.47"/>
    <s v="E1636P026"/>
    <m/>
    <n v="0"/>
    <n v="-1.0066058508965093E-2"/>
    <x v="0"/>
  </r>
  <r>
    <s v="E1632"/>
    <s v="E07000079"/>
    <s v="Cotswold"/>
    <s v="Maugersbury"/>
    <s v="SW"/>
    <s v="SD"/>
    <s v="Precepting parish"/>
    <n v="5105"/>
    <n v="111.27"/>
    <n v="45.88"/>
    <n v="5406"/>
    <n v="126.14"/>
    <n v="42.86"/>
    <s v="E1632P069"/>
    <m/>
    <n v="5.8961802154750248E-2"/>
    <n v="-6.5823888404533626E-2"/>
    <x v="0"/>
  </r>
  <r>
    <s v="E1632"/>
    <s v="E07000079"/>
    <s v="Cotswold"/>
    <s v="Meysey Hampton"/>
    <s v="SW"/>
    <s v="SD"/>
    <s v="Precepting parish"/>
    <n v="9800"/>
    <n v="265.76"/>
    <n v="36.880000000000003"/>
    <n v="10290"/>
    <n v="268.01"/>
    <n v="38.39"/>
    <s v="E1632P068"/>
    <m/>
    <n v="0.05"/>
    <n v="4.0943600867678905E-2"/>
    <x v="2"/>
  </r>
  <r>
    <s v="E1632"/>
    <s v="E07000079"/>
    <s v="Cotswold"/>
    <s v="Mickleton"/>
    <s v="SW"/>
    <s v="SD"/>
    <s v="Precepting parish"/>
    <n v="42000"/>
    <n v="977.91"/>
    <n v="42.95"/>
    <n v="45250"/>
    <n v="994.37"/>
    <n v="45.51"/>
    <s v="E1632P070"/>
    <m/>
    <n v="7.7380952380952384E-2"/>
    <n v="5.9604190919673922E-2"/>
    <x v="3"/>
  </r>
  <r>
    <s v="E1635"/>
    <s v="E07000082"/>
    <s v="Stroud"/>
    <s v="Minchinhampton"/>
    <s v="SW"/>
    <s v="SD"/>
    <s v="Precepting parish"/>
    <n v="199653"/>
    <n v="2572.66"/>
    <n v="77.61"/>
    <n v="264282"/>
    <n v="2616.79"/>
    <n v="100.99"/>
    <s v="E1635P031"/>
    <m/>
    <n v="0.3237066310047933"/>
    <n v="0.30124983893828111"/>
    <x v="7"/>
  </r>
  <r>
    <s v="E1636"/>
    <s v="E07000083"/>
    <s v="Tewkesbury"/>
    <s v="Minsterworth"/>
    <s v="SW"/>
    <s v="SD"/>
    <s v="Precepting parish"/>
    <n v="13346"/>
    <n v="258.62"/>
    <n v="51.6"/>
    <n v="15348"/>
    <n v="255.79"/>
    <n v="60"/>
    <s v="E1636P027"/>
    <m/>
    <n v="0.15000749288176232"/>
    <n v="0.16279069767441856"/>
    <x v="2"/>
  </r>
  <r>
    <s v="E1635"/>
    <s v="E07000082"/>
    <s v="Stroud"/>
    <s v="Miserden"/>
    <s v="SW"/>
    <s v="SD"/>
    <s v="Precepting parish"/>
    <n v="12057"/>
    <n v="193.63"/>
    <n v="62.27"/>
    <n v="12696"/>
    <n v="198.44"/>
    <n v="63.98"/>
    <s v="E1635P032"/>
    <m/>
    <n v="5.2998258273202287E-2"/>
    <n v="2.7461056688613997E-2"/>
    <x v="2"/>
  </r>
  <r>
    <s v="E1633"/>
    <s v="E07000080"/>
    <s v="Forest of Dean"/>
    <s v="Mitcheldean"/>
    <s v="SW"/>
    <s v="SD"/>
    <s v="Precepting parish"/>
    <n v="131411"/>
    <n v="883.07"/>
    <n v="148.81"/>
    <n v="141924"/>
    <n v="888.22"/>
    <n v="159.78"/>
    <s v="E1633P022"/>
    <m/>
    <n v="8.0000913165564527E-2"/>
    <n v="7.3718164101874858E-2"/>
    <x v="5"/>
  </r>
  <r>
    <s v="E1632"/>
    <s v="E07000079"/>
    <s v="Cotswold"/>
    <s v="Moreton in Marsh"/>
    <s v="SW"/>
    <s v="SD"/>
    <s v="Precepting parish"/>
    <n v="273271"/>
    <n v="2192.06"/>
    <n v="124.66"/>
    <n v="303084"/>
    <n v="2279.7399999999998"/>
    <n v="132.94999999999999"/>
    <s v="E1632P071"/>
    <m/>
    <n v="0.10909683061868987"/>
    <n v="6.6500882400128289E-2"/>
    <x v="7"/>
  </r>
  <r>
    <s v="E1635"/>
    <s v="E07000082"/>
    <s v="Stroud"/>
    <s v="Moreton Valence"/>
    <s v="SW"/>
    <s v="SD"/>
    <s v="Precepting parish"/>
    <n v="7100"/>
    <n v="84.25"/>
    <n v="84.27"/>
    <n v="7500"/>
    <n v="83.87"/>
    <n v="89.42"/>
    <s v="E1635P033"/>
    <m/>
    <n v="5.6338028169014086E-2"/>
    <n v="6.1113088880977877E-2"/>
    <x v="0"/>
  </r>
  <r>
    <s v="E1635"/>
    <s v="E07000082"/>
    <s v="Stroud"/>
    <s v="Nailsworth"/>
    <s v="SW"/>
    <s v="SD"/>
    <s v="Precepting parish"/>
    <n v="435876"/>
    <n v="2161.04"/>
    <n v="201.7"/>
    <n v="491059"/>
    <n v="2176.65"/>
    <n v="225.6"/>
    <s v="E1635P034"/>
    <m/>
    <n v="0.12660251998274738"/>
    <n v="0.11849281110560242"/>
    <x v="7"/>
  </r>
  <r>
    <s v="E1632"/>
    <s v="E07000079"/>
    <s v="Cotswold"/>
    <s v="Naunton"/>
    <s v="SW"/>
    <s v="SD"/>
    <s v="Precepting parish"/>
    <n v="15939"/>
    <n v="221.58"/>
    <n v="71.930000000000007"/>
    <n v="18922"/>
    <n v="248.05"/>
    <n v="76.28"/>
    <s v="E1632P072"/>
    <m/>
    <n v="0.18715101323796976"/>
    <n v="6.0475462254970025E-2"/>
    <x v="2"/>
  </r>
  <r>
    <s v="E1633"/>
    <s v="E07000080"/>
    <s v="Forest of Dean"/>
    <s v="Newent"/>
    <s v="SW"/>
    <s v="SD"/>
    <s v="Precepting parish"/>
    <n v="421840"/>
    <n v="2430.19"/>
    <n v="173.58"/>
    <n v="500150"/>
    <n v="2502.08"/>
    <n v="199.89"/>
    <s v="E1633P023"/>
    <m/>
    <n v="0.18563910487388582"/>
    <n v="0.15157276183892138"/>
    <x v="6"/>
  </r>
  <r>
    <s v="E1633"/>
    <s v="E07000080"/>
    <s v="Forest of Dean"/>
    <s v="Newland"/>
    <s v="SW"/>
    <s v="SD"/>
    <s v="Precepting parish"/>
    <n v="32000"/>
    <n v="421.07"/>
    <n v="76"/>
    <n v="32000"/>
    <n v="427.61"/>
    <n v="74.83"/>
    <s v="E1633P024"/>
    <m/>
    <n v="0"/>
    <n v="-1.5394736842105286E-2"/>
    <x v="3"/>
  </r>
  <r>
    <s v="E1633"/>
    <s v="E07000080"/>
    <s v="Forest of Dean"/>
    <s v="Newnham"/>
    <s v="SW"/>
    <s v="SD"/>
    <s v="Precepting parish"/>
    <n v="41155"/>
    <n v="590.48"/>
    <n v="69.7"/>
    <n v="44036"/>
    <n v="612.57000000000005"/>
    <n v="71.89"/>
    <s v="E1633P025"/>
    <m/>
    <n v="7.000364475762362E-2"/>
    <n v="3.1420373027259647E-2"/>
    <x v="3"/>
  </r>
  <r>
    <s v="E1632"/>
    <s v="E07000079"/>
    <s v="Cotswold"/>
    <s v="North Cerney"/>
    <s v="SW"/>
    <s v="SD"/>
    <s v="Precepting parish"/>
    <n v="6000"/>
    <n v="246.59"/>
    <n v="24.33"/>
    <n v="7550"/>
    <n v="247.74"/>
    <n v="30.48"/>
    <s v="E1632P073"/>
    <m/>
    <n v="0.25833333333333336"/>
    <n v="0.2527743526510482"/>
    <x v="0"/>
  </r>
  <r>
    <s v="E1635"/>
    <s v="E07000082"/>
    <s v="Stroud"/>
    <s v="North Nibley"/>
    <s v="SW"/>
    <s v="SD"/>
    <s v="Precepting parish"/>
    <n v="20500"/>
    <n v="397.85"/>
    <n v="51.53"/>
    <n v="21730"/>
    <n v="402.26"/>
    <n v="54.02"/>
    <s v="E1635P035"/>
    <m/>
    <n v="0.06"/>
    <n v="4.832136619444987E-2"/>
    <x v="2"/>
  </r>
  <r>
    <s v="E1632"/>
    <s v="E07000079"/>
    <s v="Cotswold"/>
    <s v="Northleach with Eastington"/>
    <s v="SW"/>
    <s v="SD"/>
    <s v="Precepting parish"/>
    <n v="99050"/>
    <n v="811.18"/>
    <n v="122.11"/>
    <n v="100376"/>
    <n v="822"/>
    <n v="122.11"/>
    <s v="E1632P074"/>
    <m/>
    <n v="1.3387178192831903E-2"/>
    <n v="0"/>
    <x v="5"/>
  </r>
  <r>
    <s v="E1636"/>
    <s v="E07000083"/>
    <s v="Tewkesbury"/>
    <s v="Northway"/>
    <s v="SW"/>
    <s v="SD"/>
    <s v="Precepting parish"/>
    <n v="216080"/>
    <n v="1390.92"/>
    <n v="155.35"/>
    <n v="228230"/>
    <n v="1398.45"/>
    <n v="163.19999999999999"/>
    <s v="E1636P028"/>
    <m/>
    <n v="5.622917437985931E-2"/>
    <n v="5.0531058899259698E-2"/>
    <x v="5"/>
  </r>
  <r>
    <s v="E1636"/>
    <s v="E07000083"/>
    <s v="Tewkesbury"/>
    <s v="Norton"/>
    <s v="SW"/>
    <s v="SD"/>
    <s v="Precepting parish"/>
    <n v="14500"/>
    <n v="284.85000000000002"/>
    <n v="50.9"/>
    <n v="15000"/>
    <n v="294.42"/>
    <n v="50.95"/>
    <s v="E1636P029"/>
    <m/>
    <n v="3.4482758620689655E-2"/>
    <n v="9.8231827111992668E-4"/>
    <x v="2"/>
  </r>
  <r>
    <s v="E1632"/>
    <s v="E07000079"/>
    <s v="Cotswold"/>
    <s v="Notgrove"/>
    <s v="SW"/>
    <s v="SD"/>
    <s v="Non-precepting parish"/>
    <n v="0"/>
    <n v="50"/>
    <n v="0"/>
    <n v="0"/>
    <n v="55.54"/>
    <n v="0"/>
    <s v="E1632P075"/>
    <m/>
    <m/>
    <m/>
    <x v="1"/>
  </r>
  <r>
    <s v="E1635"/>
    <s v="E07000082"/>
    <s v="Stroud"/>
    <s v="Nympsfield"/>
    <s v="SW"/>
    <s v="SD"/>
    <s v="Precepting parish"/>
    <n v="12000"/>
    <n v="168.04"/>
    <n v="71.41"/>
    <n v="12000"/>
    <n v="172.32"/>
    <n v="69.64"/>
    <s v="E1635P036"/>
    <m/>
    <n v="0"/>
    <n v="-2.4786444475563593E-2"/>
    <x v="2"/>
  </r>
  <r>
    <s v="E1632"/>
    <s v="E07000079"/>
    <s v="Cotswold"/>
    <s v="Oddington"/>
    <s v="SW"/>
    <s v="SD"/>
    <s v="Precepting parish"/>
    <n v="8000"/>
    <n v="259.73"/>
    <n v="30.8"/>
    <n v="9000"/>
    <n v="286.02999999999997"/>
    <n v="31.47"/>
    <s v="E1632P076"/>
    <m/>
    <n v="0.125"/>
    <n v="2.1753246753246691E-2"/>
    <x v="0"/>
  </r>
  <r>
    <s v="E1635"/>
    <s v="E07000082"/>
    <s v="Stroud"/>
    <s v="Owlpen"/>
    <s v="SW"/>
    <s v="SD"/>
    <s v="Non-precepting parish"/>
    <n v="0"/>
    <n v="21.34"/>
    <n v="0"/>
    <n v="0"/>
    <n v="22.76"/>
    <n v="0"/>
    <s v="E1635P037"/>
    <m/>
    <m/>
    <m/>
    <x v="1"/>
  </r>
  <r>
    <s v="E1633"/>
    <s v="E07000080"/>
    <s v="Forest of Dean"/>
    <s v="Oxenhall"/>
    <s v="SW"/>
    <s v="SD"/>
    <s v="Non-precepting parish"/>
    <n v="0"/>
    <n v="96.41"/>
    <n v="0"/>
    <n v="0"/>
    <n v="97.03"/>
    <n v="0"/>
    <s v="E1633P026"/>
    <m/>
    <m/>
    <m/>
    <x v="1"/>
  </r>
  <r>
    <s v="E1636"/>
    <s v="E07000083"/>
    <s v="Tewkesbury"/>
    <s v="Oxenton"/>
    <s v="SW"/>
    <s v="SD"/>
    <s v="Precepting parish"/>
    <n v="500"/>
    <n v="98.67"/>
    <n v="5.07"/>
    <n v="500"/>
    <n v="100.19"/>
    <n v="4.99"/>
    <s v="E1636P030"/>
    <m/>
    <n v="0"/>
    <n v="-1.577909270216964E-2"/>
    <x v="0"/>
  </r>
  <r>
    <s v="E1632"/>
    <s v="E07000079"/>
    <s v="Cotswold"/>
    <s v="Ozleworth"/>
    <s v="SW"/>
    <s v="SD"/>
    <s v="Non-precepting parish"/>
    <n v="0"/>
    <n v="22.52"/>
    <n v="0"/>
    <n v="0"/>
    <n v="23.96"/>
    <n v="0"/>
    <s v="E1632P077"/>
    <m/>
    <m/>
    <m/>
    <x v="1"/>
  </r>
  <r>
    <s v="E1635"/>
    <s v="E07000082"/>
    <s v="Stroud"/>
    <s v="Painswick"/>
    <s v="SW"/>
    <s v="SD"/>
    <s v="Precepting parish"/>
    <n v="136300"/>
    <n v="1803.85"/>
    <n v="75.56"/>
    <n v="146800"/>
    <n v="1886.31"/>
    <n v="77.819999999999993"/>
    <s v="E1635P038"/>
    <m/>
    <n v="7.7035950110051363E-2"/>
    <n v="2.9910005293806125E-2"/>
    <x v="5"/>
  </r>
  <r>
    <s v="E1633"/>
    <s v="E07000080"/>
    <s v="Forest of Dean"/>
    <s v="Pauntley"/>
    <s v="SW"/>
    <s v="SD"/>
    <s v="Precepting parish"/>
    <n v="6600"/>
    <n v="153.62"/>
    <n v="42.96"/>
    <n v="7000"/>
    <n v="157.69"/>
    <n v="44.39"/>
    <s v="E1633P027"/>
    <m/>
    <n v="6.0606060606060608E-2"/>
    <n v="3.3286778398510235E-2"/>
    <x v="0"/>
  </r>
  <r>
    <s v="E1635"/>
    <s v="E07000082"/>
    <s v="Stroud"/>
    <s v="Pitchcombe"/>
    <s v="SW"/>
    <s v="SD"/>
    <s v="Precepting parish"/>
    <n v="6000"/>
    <n v="137.19999999999999"/>
    <n v="43.73"/>
    <n v="6250"/>
    <n v="134.85"/>
    <n v="46.35"/>
    <s v="E1635P039"/>
    <m/>
    <n v="4.1666666666666664E-2"/>
    <n v="5.9913103132860843E-2"/>
    <x v="0"/>
  </r>
  <r>
    <s v="E1632"/>
    <s v="E07000079"/>
    <s v="Cotswold"/>
    <s v="Poole Keynes"/>
    <s v="SW"/>
    <s v="SD"/>
    <s v="Non-precepting parish"/>
    <n v="0"/>
    <n v="96.73"/>
    <n v="0"/>
    <n v="0"/>
    <n v="96.55"/>
    <n v="0"/>
    <s v="E1632P078"/>
    <m/>
    <m/>
    <m/>
    <x v="1"/>
  </r>
  <r>
    <s v="E1632"/>
    <s v="E07000079"/>
    <s v="Cotswold"/>
    <s v="Poulton"/>
    <s v="SW"/>
    <s v="SD"/>
    <s v="Precepting parish"/>
    <n v="10000"/>
    <n v="237.86"/>
    <n v="42.04"/>
    <n v="10000"/>
    <n v="245.72"/>
    <n v="40.700000000000003"/>
    <s v="E1632P079"/>
    <m/>
    <n v="0"/>
    <n v="-3.1874405328258713E-2"/>
    <x v="2"/>
  </r>
  <r>
    <s v="E1636"/>
    <s v="E07000083"/>
    <s v="Tewkesbury"/>
    <s v="Prescott"/>
    <s v="SW"/>
    <s v="SD"/>
    <s v="Non-precepting parish"/>
    <n v="0"/>
    <n v="53.3"/>
    <n v="0"/>
    <n v="0"/>
    <n v="56.31"/>
    <n v="0"/>
    <s v="E1636P031"/>
    <m/>
    <m/>
    <m/>
    <x v="1"/>
  </r>
  <r>
    <s v="E1631"/>
    <s v="E07000078"/>
    <s v="Cheltenham"/>
    <s v="Prestbury"/>
    <s v="SW"/>
    <s v="SD"/>
    <s v="Precepting parish"/>
    <n v="113256"/>
    <n v="3194.8"/>
    <n v="35.450000000000003"/>
    <n v="116965"/>
    <n v="3228.2"/>
    <n v="36.229999999999997"/>
    <s v="E1631P003"/>
    <m/>
    <n v="3.2748816839725928E-2"/>
    <n v="2.2002820874470915E-2"/>
    <x v="5"/>
  </r>
  <r>
    <s v="E1632"/>
    <s v="E07000079"/>
    <s v="Cotswold"/>
    <s v="Preston"/>
    <s v="SW"/>
    <s v="SD"/>
    <s v="Precepting parish"/>
    <n v="19697"/>
    <n v="231.75"/>
    <n v="84.99"/>
    <n v="17143"/>
    <n v="201.7"/>
    <n v="84.99"/>
    <s v="E1632P080"/>
    <m/>
    <n v="-0.12966441590089861"/>
    <n v="0"/>
    <x v="2"/>
  </r>
  <r>
    <s v="E1634"/>
    <s v="E07000081"/>
    <s v="Gloucester"/>
    <s v="Quedgeley"/>
    <s v="SW"/>
    <s v="SD"/>
    <s v="Precepting parish"/>
    <n v="284813"/>
    <n v="6610.6"/>
    <n v="43.08"/>
    <n v="294195"/>
    <n v="6676.8"/>
    <n v="44.06"/>
    <s v="E1634P001"/>
    <m/>
    <n v="3.2940912107242294E-2"/>
    <n v="2.2748375116063233E-2"/>
    <x v="7"/>
  </r>
  <r>
    <s v="E1632"/>
    <s v="E07000079"/>
    <s v="Cotswold"/>
    <s v="Quenington"/>
    <s v="SW"/>
    <s v="SD"/>
    <s v="Precepting parish"/>
    <n v="22500"/>
    <n v="287.32"/>
    <n v="78.31"/>
    <n v="23627"/>
    <n v="289.82"/>
    <n v="81.52"/>
    <s v="E1632P081"/>
    <m/>
    <n v="5.0088888888888891E-2"/>
    <n v="4.0990933469544036E-2"/>
    <x v="2"/>
  </r>
  <r>
    <s v="E1635"/>
    <s v="E07000082"/>
    <s v="Stroud"/>
    <s v="Randwick"/>
    <s v="SW"/>
    <s v="SD"/>
    <s v="Precepting parish"/>
    <n v="17850"/>
    <n v="562.41"/>
    <n v="31.74"/>
    <n v="17850"/>
    <n v="561.17999999999995"/>
    <n v="31.81"/>
    <s v="E1635P040"/>
    <m/>
    <n v="0"/>
    <n v="2.205419029615636E-3"/>
    <x v="2"/>
  </r>
  <r>
    <s v="E1633"/>
    <s v="E07000080"/>
    <s v="Forest of Dean"/>
    <s v="Redmarley D'Abitot"/>
    <s v="SW"/>
    <s v="SD"/>
    <s v="Precepting parish"/>
    <n v="14000"/>
    <n v="388.82"/>
    <n v="36.01"/>
    <n v="14250"/>
    <n v="395.14"/>
    <n v="36.06"/>
    <s v="E1633P028"/>
    <m/>
    <n v="1.7857142857142856E-2"/>
    <n v="1.3885031935574636E-3"/>
    <x v="2"/>
  </r>
  <r>
    <s v="E1632"/>
    <s v="E07000079"/>
    <s v="Cotswold"/>
    <s v="Rendcomb"/>
    <s v="SW"/>
    <s v="SD"/>
    <s v="Precepting parish"/>
    <n v="5000"/>
    <n v="130.55000000000001"/>
    <n v="38.299999999999997"/>
    <n v="5000"/>
    <n v="134.16999999999999"/>
    <n v="37.270000000000003"/>
    <s v="E1632P082"/>
    <m/>
    <n v="0"/>
    <n v="-2.6892950391644754E-2"/>
    <x v="0"/>
  </r>
  <r>
    <s v="E1635"/>
    <s v="E07000082"/>
    <s v="Stroud"/>
    <s v="Rodborough"/>
    <s v="SW"/>
    <s v="SD"/>
    <s v="Precepting parish"/>
    <n v="117884"/>
    <n v="2005.61"/>
    <n v="58.78"/>
    <n v="164050"/>
    <n v="2043.74"/>
    <n v="80.27"/>
    <s v="E1635P041"/>
    <m/>
    <n v="0.39162227274269623"/>
    <n v="0.365600544402858"/>
    <x v="5"/>
  </r>
  <r>
    <s v="E1632"/>
    <s v="E07000079"/>
    <s v="Cotswold"/>
    <s v="Rodmarton"/>
    <s v="SW"/>
    <s v="SD"/>
    <s v="Precepting parish"/>
    <n v="6500"/>
    <n v="183.36"/>
    <n v="35.450000000000003"/>
    <n v="7250"/>
    <n v="191.06"/>
    <n v="37.950000000000003"/>
    <s v="E1632P083"/>
    <m/>
    <n v="0.11538461538461539"/>
    <n v="7.0521861777150904E-2"/>
    <x v="0"/>
  </r>
  <r>
    <s v="E1633"/>
    <s v="E07000080"/>
    <s v="Forest of Dean"/>
    <s v="Ruardean"/>
    <s v="SW"/>
    <s v="SD"/>
    <s v="Precepting parish"/>
    <n v="20487"/>
    <n v="462.8"/>
    <n v="44.27"/>
    <n v="25000"/>
    <n v="467.39"/>
    <n v="53.49"/>
    <s v="E1633P029"/>
    <m/>
    <n v="0.22028603504661493"/>
    <n v="0.20826744974023037"/>
    <x v="3"/>
  </r>
  <r>
    <s v="E1633"/>
    <s v="E07000080"/>
    <s v="Forest of Dean"/>
    <s v="Rudford and Highleadon"/>
    <s v="SW"/>
    <s v="SD"/>
    <s v="Precepting parish"/>
    <n v="4630"/>
    <n v="128.56"/>
    <n v="36.01"/>
    <n v="6482"/>
    <n v="129.59"/>
    <n v="50.02"/>
    <s v="E1633P030"/>
    <m/>
    <n v="0.4"/>
    <n v="0.38905859483476829"/>
    <x v="0"/>
  </r>
  <r>
    <s v="E1633"/>
    <s v="E07000080"/>
    <s v="Forest of Dean"/>
    <s v="Ruspidge and Soudley"/>
    <s v="SW"/>
    <s v="SD"/>
    <s v="Precepting parish"/>
    <n v="61310"/>
    <n v="933.35"/>
    <n v="65.69"/>
    <n v="68510"/>
    <n v="948.46"/>
    <n v="72.23"/>
    <s v="E1633P031"/>
    <m/>
    <n v="0.1174359810797586"/>
    <n v="9.9558532501141828E-2"/>
    <x v="4"/>
  </r>
  <r>
    <s v="E1632"/>
    <s v="E07000079"/>
    <s v="Cotswold"/>
    <s v="Saintbury"/>
    <s v="SW"/>
    <s v="SD"/>
    <s v="Non-precepting parish"/>
    <n v="0"/>
    <n v="55.52"/>
    <n v="0"/>
    <n v="0"/>
    <n v="56.84"/>
    <n v="0"/>
    <s v="E1632P084"/>
    <m/>
    <m/>
    <m/>
    <x v="1"/>
  </r>
  <r>
    <s v="E1636"/>
    <s v="E07000083"/>
    <s v="Tewkesbury"/>
    <s v="Sandhurst"/>
    <s v="SW"/>
    <s v="SD"/>
    <s v="Precepting parish"/>
    <n v="8000"/>
    <n v="228.19"/>
    <n v="35.06"/>
    <n v="9000"/>
    <n v="232.35"/>
    <n v="38.729999999999997"/>
    <s v="E1636P032"/>
    <m/>
    <n v="0.125"/>
    <n v="0.10467769537934953"/>
    <x v="0"/>
  </r>
  <r>
    <s v="E1632"/>
    <s v="E07000079"/>
    <s v="Cotswold"/>
    <s v="Sapperton"/>
    <s v="SW"/>
    <s v="SD"/>
    <s v="Precepting parish"/>
    <n v="11500"/>
    <n v="202.4"/>
    <n v="56.82"/>
    <n v="11500"/>
    <n v="211.97"/>
    <n v="54.25"/>
    <s v="E1632P085"/>
    <m/>
    <n v="0"/>
    <n v="-4.5230552622316088E-2"/>
    <x v="2"/>
  </r>
  <r>
    <s v="E1632"/>
    <s v="E07000079"/>
    <s v="Cotswold"/>
    <s v="Sevenhampton"/>
    <s v="SW"/>
    <s v="SD"/>
    <s v="Precepting parish"/>
    <n v="9500"/>
    <n v="219.1"/>
    <n v="43.36"/>
    <n v="10000"/>
    <n v="222.59"/>
    <n v="44.93"/>
    <s v="E1632P086"/>
    <m/>
    <n v="5.2631578947368418E-2"/>
    <n v="3.6208487084870858E-2"/>
    <x v="2"/>
  </r>
  <r>
    <s v="E1632"/>
    <s v="E07000079"/>
    <s v="Cotswold"/>
    <s v="Sezincote"/>
    <s v="SW"/>
    <s v="SD"/>
    <s v="Non-precepting parish"/>
    <n v="0"/>
    <n v="43.41"/>
    <n v="0"/>
    <n v="0"/>
    <n v="47.48"/>
    <n v="0"/>
    <s v="E1632P087"/>
    <m/>
    <m/>
    <m/>
    <x v="1"/>
  </r>
  <r>
    <s v="E1632"/>
    <s v="E07000079"/>
    <s v="Cotswold"/>
    <s v="Sherborne"/>
    <s v="SW"/>
    <s v="SD"/>
    <s v="Precepting parish"/>
    <n v="2000"/>
    <n v="184.28"/>
    <n v="10.85"/>
    <n v="2500"/>
    <n v="200.55"/>
    <n v="12.47"/>
    <s v="E1632P088"/>
    <m/>
    <n v="0.25"/>
    <n v="0.14930875576036876"/>
    <x v="0"/>
  </r>
  <r>
    <s v="E1632"/>
    <s v="E07000079"/>
    <s v="Cotswold"/>
    <s v="Shipton"/>
    <s v="SW"/>
    <s v="SD"/>
    <s v="Precepting parish"/>
    <n v="19276"/>
    <n v="211.7"/>
    <n v="91.05"/>
    <n v="19988"/>
    <n v="213.01"/>
    <n v="93.84"/>
    <s v="E1632P089"/>
    <m/>
    <n v="3.6937123884623363E-2"/>
    <n v="3.0642504118616215E-2"/>
    <x v="2"/>
  </r>
  <r>
    <s v="E1632"/>
    <s v="E07000079"/>
    <s v="Cotswold"/>
    <s v="Shipton Moyne"/>
    <s v="SW"/>
    <s v="SD"/>
    <s v="Precepting parish"/>
    <n v="7075"/>
    <n v="163.34"/>
    <n v="43.31"/>
    <n v="8075"/>
    <n v="169.5"/>
    <n v="47.64"/>
    <s v="E1632P090"/>
    <m/>
    <n v="0.14134275618374559"/>
    <n v="9.9976910644192979E-2"/>
    <x v="0"/>
  </r>
  <r>
    <s v="E1636"/>
    <s v="E07000083"/>
    <s v="Tewkesbury"/>
    <s v="Shurdington"/>
    <s v="SW"/>
    <s v="SD"/>
    <s v="Precepting parish"/>
    <n v="27610"/>
    <n v="1077.67"/>
    <n v="25.62"/>
    <n v="27610"/>
    <n v="1117.83"/>
    <n v="24.7"/>
    <s v="E1636P033"/>
    <m/>
    <n v="0"/>
    <n v="-3.5909445745511387E-2"/>
    <x v="3"/>
  </r>
  <r>
    <s v="E1632"/>
    <s v="E07000079"/>
    <s v="Cotswold"/>
    <s v="Siddington"/>
    <s v="SW"/>
    <s v="SD"/>
    <s v="Precepting parish"/>
    <n v="29450"/>
    <n v="576.9"/>
    <n v="51.05"/>
    <n v="34000"/>
    <n v="660.9"/>
    <n v="51.45"/>
    <s v="E1632P091"/>
    <m/>
    <n v="0.15449915110356535"/>
    <n v="7.8354554358473199E-3"/>
    <x v="3"/>
  </r>
  <r>
    <s v="E1635"/>
    <s v="E07000082"/>
    <s v="Stroud"/>
    <s v="Slimbridge"/>
    <s v="SW"/>
    <s v="SD"/>
    <s v="Precepting parish"/>
    <n v="70900"/>
    <n v="477.23"/>
    <n v="148.57"/>
    <n v="70670"/>
    <n v="475.66"/>
    <n v="148.57"/>
    <s v="E1635P042"/>
    <m/>
    <n v="-3.2440056417489421E-3"/>
    <n v="0"/>
    <x v="4"/>
  </r>
  <r>
    <s v="E1636"/>
    <s v="E07000083"/>
    <s v="Tewkesbury"/>
    <s v="Snowshill"/>
    <s v="SW"/>
    <s v="SD"/>
    <s v="Precepting parish"/>
    <n v="500"/>
    <n v="103.06"/>
    <n v="4.8499999999999996"/>
    <n v="500"/>
    <n v="128.06"/>
    <n v="3.9"/>
    <s v="E1636P034"/>
    <m/>
    <n v="0"/>
    <n v="-0.19587628865979378"/>
    <x v="0"/>
  </r>
  <r>
    <s v="E1632"/>
    <s v="E07000079"/>
    <s v="Cotswold"/>
    <s v="Somerford Keynes"/>
    <s v="SW"/>
    <s v="SD"/>
    <s v="Precepting parish"/>
    <n v="6300"/>
    <n v="536.79"/>
    <n v="11.74"/>
    <n v="6300"/>
    <n v="570.35"/>
    <n v="11.05"/>
    <s v="E1632P092"/>
    <m/>
    <n v="0"/>
    <n v="-5.8773424190800637E-2"/>
    <x v="0"/>
  </r>
  <r>
    <s v="E1632"/>
    <s v="E07000079"/>
    <s v="Cotswold"/>
    <s v="South Cerney"/>
    <s v="SW"/>
    <s v="SD"/>
    <s v="Precepting parish"/>
    <n v="123270"/>
    <n v="1826.05"/>
    <n v="67.510000000000005"/>
    <n v="134981"/>
    <n v="1909.56"/>
    <n v="70.69"/>
    <s v="E1632P093"/>
    <m/>
    <n v="9.5002839295854624E-2"/>
    <n v="4.7104132721078246E-2"/>
    <x v="5"/>
  </r>
  <r>
    <s v="E1636"/>
    <s v="E07000083"/>
    <s v="Tewkesbury"/>
    <s v="Southam"/>
    <s v="SW"/>
    <s v="SD"/>
    <s v="Precepting parish"/>
    <n v="13810"/>
    <n v="559.04"/>
    <n v="24.7"/>
    <n v="15110"/>
    <n v="572.44000000000005"/>
    <n v="26.4"/>
    <s v="E1636P035"/>
    <m/>
    <n v="9.4134685010861696E-2"/>
    <n v="6.8825910931174059E-2"/>
    <x v="2"/>
  </r>
  <r>
    <s v="E1632"/>
    <s v="E07000079"/>
    <s v="Cotswold"/>
    <s v="Southrop"/>
    <s v="SW"/>
    <s v="SD"/>
    <s v="Precepting parish"/>
    <n v="14500"/>
    <n v="160.88999999999999"/>
    <n v="90.12"/>
    <n v="16000"/>
    <n v="169.74"/>
    <n v="94.26"/>
    <s v="E1632P094"/>
    <m/>
    <n v="0.10344827586206896"/>
    <n v="4.5938748335552601E-2"/>
    <x v="2"/>
  </r>
  <r>
    <s v="E1633"/>
    <s v="E07000080"/>
    <s v="Forest of Dean"/>
    <s v="St. Briavels"/>
    <s v="SW"/>
    <s v="SD"/>
    <s v="Precepting parish"/>
    <n v="31818"/>
    <n v="607.27"/>
    <n v="52.4"/>
    <n v="31818"/>
    <n v="624.59"/>
    <n v="50.94"/>
    <s v="E1633P032"/>
    <m/>
    <n v="0"/>
    <n v="-2.7862595419847345E-2"/>
    <x v="3"/>
  </r>
  <r>
    <s v="E1635"/>
    <s v="E07000082"/>
    <s v="Stroud"/>
    <s v="Standish"/>
    <s v="SW"/>
    <s v="SD"/>
    <s v="Precepting parish"/>
    <n v="15863"/>
    <n v="250.11"/>
    <n v="63.42"/>
    <n v="16326"/>
    <n v="257.42"/>
    <n v="63.42"/>
    <s v="E1635P043"/>
    <m/>
    <n v="2.9187417260291244E-2"/>
    <n v="0"/>
    <x v="2"/>
  </r>
  <r>
    <s v="E1636"/>
    <s v="E07000083"/>
    <s v="Tewkesbury"/>
    <s v="Stanton"/>
    <s v="SW"/>
    <s v="SD"/>
    <s v="Precepting parish"/>
    <n v="5200"/>
    <n v="178.62"/>
    <n v="29.11"/>
    <n v="5450"/>
    <n v="185.61"/>
    <n v="29.36"/>
    <s v="E1636P036"/>
    <m/>
    <n v="4.807692307692308E-2"/>
    <n v="8.5881140501545862E-3"/>
    <x v="0"/>
  </r>
  <r>
    <s v="E1636"/>
    <s v="E07000083"/>
    <s v="Tewkesbury"/>
    <s v="Stanway"/>
    <s v="SW"/>
    <s v="SD"/>
    <s v="Precepting parish"/>
    <n v="7000"/>
    <n v="147.16"/>
    <n v="47.57"/>
    <n v="7500"/>
    <n v="153.94999999999999"/>
    <n v="48.72"/>
    <s v="E1636P037"/>
    <m/>
    <n v="7.1428571428571425E-2"/>
    <n v="2.4174900147151537E-2"/>
    <x v="0"/>
  </r>
  <r>
    <s v="E1633"/>
    <s v="E07000080"/>
    <s v="Forest of Dean"/>
    <s v="Staunton"/>
    <s v="SW"/>
    <s v="SD"/>
    <s v="Precepting parish"/>
    <n v="8655"/>
    <n v="326.75"/>
    <n v="26.49"/>
    <n v="9953"/>
    <n v="325.88"/>
    <n v="30.54"/>
    <s v="E1633P033"/>
    <m/>
    <n v="0.14997111496244944"/>
    <n v="0.15288788221970559"/>
    <x v="0"/>
  </r>
  <r>
    <s v="E1633"/>
    <s v="E07000080"/>
    <s v="Forest of Dean"/>
    <s v="Staunton Coleford"/>
    <s v="SW"/>
    <s v="SD"/>
    <s v="Precepting parish"/>
    <n v="16000"/>
    <n v="132.47999999999999"/>
    <n v="120.77"/>
    <n v="17500"/>
    <n v="134.06"/>
    <n v="130.54"/>
    <s v="E1633P034"/>
    <m/>
    <n v="9.375E-2"/>
    <n v="8.0897573900803155E-2"/>
    <x v="2"/>
  </r>
  <r>
    <s v="E1636"/>
    <s v="E07000083"/>
    <s v="Tewkesbury"/>
    <s v="Staverton"/>
    <s v="SW"/>
    <s v="SD"/>
    <s v="Precepting parish"/>
    <n v="4980"/>
    <n v="227.84"/>
    <n v="21.86"/>
    <n v="4980"/>
    <n v="233.5"/>
    <n v="21.33"/>
    <s v="E1636P038"/>
    <m/>
    <n v="0"/>
    <n v="-2.4245196706312953E-2"/>
    <x v="0"/>
  </r>
  <r>
    <s v="E1635"/>
    <s v="E07000082"/>
    <s v="Stroud"/>
    <s v="Stinchcombe"/>
    <s v="SW"/>
    <s v="SD"/>
    <s v="Precepting parish"/>
    <n v="6380"/>
    <n v="220.41"/>
    <n v="28.95"/>
    <n v="10413"/>
    <n v="216.88"/>
    <n v="48.01"/>
    <s v="E1635P044"/>
    <m/>
    <n v="0.63213166144200628"/>
    <n v="0.65837651122625218"/>
    <x v="2"/>
  </r>
  <r>
    <s v="E1636"/>
    <s v="E07000083"/>
    <s v="Tewkesbury"/>
    <s v="Stoke Orchard"/>
    <s v="SW"/>
    <s v="SD"/>
    <s v="Precepting parish"/>
    <n v="30872"/>
    <n v="427.95"/>
    <n v="72.14"/>
    <n v="35000"/>
    <n v="434.38"/>
    <n v="80.569999999999993"/>
    <s v="E1636P039"/>
    <m/>
    <n v="0.13371339725317441"/>
    <n v="0.11685611311339053"/>
    <x v="3"/>
  </r>
  <r>
    <s v="E1635"/>
    <s v="E07000082"/>
    <s v="Stroud"/>
    <s v="Stonehouse"/>
    <s v="SW"/>
    <s v="SD"/>
    <s v="Precepting parish"/>
    <n v="383870"/>
    <n v="2305.75"/>
    <n v="166.48"/>
    <n v="410133"/>
    <n v="2319.52"/>
    <n v="176.82"/>
    <s v="E1635P045"/>
    <m/>
    <n v="6.8416390965691506E-2"/>
    <n v="6.2109562710235489E-2"/>
    <x v="7"/>
  </r>
  <r>
    <s v="E1632"/>
    <s v="E07000079"/>
    <s v="Cotswold"/>
    <s v="Stow on the Wold"/>
    <s v="SW"/>
    <s v="SD"/>
    <s v="Precepting parish"/>
    <n v="206135"/>
    <n v="1091.29"/>
    <n v="188.89"/>
    <n v="237501"/>
    <n v="1215.26"/>
    <n v="195.43"/>
    <s v="E1632P095"/>
    <m/>
    <n v="0.15216241783297355"/>
    <n v="3.4623325745142784E-2"/>
    <x v="5"/>
  </r>
  <r>
    <s v="E1635"/>
    <s v="E07000082"/>
    <s v="Stroud"/>
    <s v="Stroud"/>
    <s v="SW"/>
    <s v="SD"/>
    <s v="Precepting parish"/>
    <n v="966355"/>
    <n v="4360.88"/>
    <n v="221.6"/>
    <n v="1072385"/>
    <n v="4398.18"/>
    <n v="243.82"/>
    <s v="E1635P046"/>
    <m/>
    <n v="0.10972158264819865"/>
    <n v="0.10027075812274368"/>
    <x v="8"/>
  </r>
  <r>
    <s v="E1636"/>
    <s v="E07000083"/>
    <s v="Tewkesbury"/>
    <s v="Sudeley"/>
    <s v="SW"/>
    <s v="SD"/>
    <s v="Non-precepting parish"/>
    <n v="0"/>
    <n v="60.08"/>
    <n v="0"/>
    <n v="0"/>
    <n v="67.86"/>
    <n v="0"/>
    <s v="E1636P040"/>
    <m/>
    <m/>
    <m/>
    <x v="1"/>
  </r>
  <r>
    <s v="E1632"/>
    <s v="E07000079"/>
    <s v="Cotswold"/>
    <s v="Swell"/>
    <s v="SW"/>
    <s v="SD"/>
    <s v="Precepting parish"/>
    <n v="16400"/>
    <n v="266.20999999999998"/>
    <n v="61.61"/>
    <n v="16400"/>
    <n v="288.10000000000002"/>
    <n v="56.92"/>
    <s v="E1632P096"/>
    <m/>
    <n v="0"/>
    <n v="-7.6124005843207235E-2"/>
    <x v="2"/>
  </r>
  <r>
    <s v="E1631"/>
    <s v="E07000078"/>
    <s v="Cheltenham"/>
    <s v="Swindon Village"/>
    <s v="SW"/>
    <s v="SD"/>
    <s v="Precepting parish"/>
    <n v="12784"/>
    <n v="709.2"/>
    <n v="18.03"/>
    <n v="13424"/>
    <n v="707.2"/>
    <n v="18.98"/>
    <s v="E1631P004"/>
    <m/>
    <n v="5.0062578222778473E-2"/>
    <n v="5.2689961175818041E-2"/>
    <x v="2"/>
  </r>
  <r>
    <s v="E1632"/>
    <s v="E07000079"/>
    <s v="Cotswold"/>
    <s v="Syde"/>
    <s v="SW"/>
    <s v="SD"/>
    <s v="Non-precepting parish"/>
    <n v="0"/>
    <n v="18.12"/>
    <n v="0"/>
    <n v="0"/>
    <n v="17.27"/>
    <n v="0"/>
    <s v="E1632P097"/>
    <m/>
    <m/>
    <m/>
    <x v="1"/>
  </r>
  <r>
    <s v="E1633"/>
    <s v="E07000080"/>
    <s v="Forest of Dean"/>
    <s v="Taynton"/>
    <s v="SW"/>
    <s v="SD"/>
    <s v="Precepting parish"/>
    <n v="3750"/>
    <n v="215.26"/>
    <n v="17.420000000000002"/>
    <n v="7145"/>
    <n v="221.21"/>
    <n v="32.299999999999997"/>
    <s v="E1633P035"/>
    <m/>
    <n v="0.90533333333333332"/>
    <n v="0.85419058553386873"/>
    <x v="0"/>
  </r>
  <r>
    <s v="E1636"/>
    <s v="E07000083"/>
    <s v="Tewkesbury"/>
    <s v="Teddington"/>
    <s v="SW"/>
    <s v="SD"/>
    <s v="Precepting parish"/>
    <n v="16523"/>
    <n v="220.81"/>
    <n v="74.83"/>
    <n v="18180"/>
    <n v="229.89"/>
    <n v="79.08"/>
    <s v="E1636P041"/>
    <m/>
    <n v="0.1002844519760334"/>
    <n v="5.6795402913270079E-2"/>
    <x v="2"/>
  </r>
  <r>
    <s v="E1632"/>
    <s v="E07000079"/>
    <s v="Cotswold"/>
    <s v="Temple Guiting"/>
    <s v="SW"/>
    <s v="SD"/>
    <s v="Precepting parish"/>
    <n v="7500"/>
    <n v="229.61"/>
    <n v="32.659999999999997"/>
    <n v="7712"/>
    <n v="241.81"/>
    <n v="31.89"/>
    <s v="E1632P098"/>
    <m/>
    <n v="2.8266666666666666E-2"/>
    <n v="-2.3576240048989471E-2"/>
    <x v="0"/>
  </r>
  <r>
    <s v="E1632"/>
    <s v="E07000079"/>
    <s v="Cotswold"/>
    <s v="Tetbury"/>
    <s v="SW"/>
    <s v="SD"/>
    <s v="Precepting parish"/>
    <n v="437709"/>
    <n v="2735.7"/>
    <n v="160"/>
    <n v="484669"/>
    <n v="2753.81"/>
    <n v="176"/>
    <s v="E1632P099"/>
    <m/>
    <n v="0.10728589085442611"/>
    <n v="0.1"/>
    <x v="7"/>
  </r>
  <r>
    <s v="E1632"/>
    <s v="E07000079"/>
    <s v="Cotswold"/>
    <s v="Tetbury Upton"/>
    <s v="SW"/>
    <s v="SD"/>
    <s v="Precepting parish"/>
    <n v="4000"/>
    <n v="197.22"/>
    <n v="20.28"/>
    <n v="4000"/>
    <n v="210.37"/>
    <n v="19.010000000000002"/>
    <s v="E1632P100"/>
    <m/>
    <n v="0"/>
    <n v="-6.2623274161735673E-2"/>
    <x v="0"/>
  </r>
  <r>
    <s v="E1636"/>
    <s v="E07000083"/>
    <s v="Tewkesbury"/>
    <s v="Tewkesbury"/>
    <s v="SW"/>
    <s v="SD"/>
    <s v="Precepting parish"/>
    <n v="494540"/>
    <n v="3594.45"/>
    <n v="137.58000000000001"/>
    <n v="531567"/>
    <n v="3642.09"/>
    <n v="145.94999999999999"/>
    <s v="E1636P042"/>
    <m/>
    <n v="7.487159784850568E-2"/>
    <n v="6.0837331007413689E-2"/>
    <x v="6"/>
  </r>
  <r>
    <s v="E1633"/>
    <s v="E07000080"/>
    <s v="Forest of Dean"/>
    <s v="Tibberton"/>
    <s v="SW"/>
    <s v="SD"/>
    <s v="Precepting parish"/>
    <n v="8871"/>
    <n v="266.3"/>
    <n v="33.31"/>
    <n v="9315"/>
    <n v="270.13"/>
    <n v="34.479999999999997"/>
    <s v="E1633P036"/>
    <m/>
    <n v="5.0050727088265135E-2"/>
    <n v="3.5124587211047567E-2"/>
    <x v="0"/>
  </r>
  <r>
    <s v="E1633"/>
    <s v="E07000080"/>
    <s v="Forest of Dean"/>
    <s v="Tidenham"/>
    <s v="SW"/>
    <s v="SD"/>
    <s v="Precepting parish"/>
    <n v="122639"/>
    <n v="2055.2399999999998"/>
    <n v="59.67"/>
    <n v="129486"/>
    <n v="2079.21"/>
    <n v="62.28"/>
    <s v="E1633P037"/>
    <m/>
    <n v="5.5830526993860027E-2"/>
    <n v="4.3740573152337849E-2"/>
    <x v="5"/>
  </r>
  <r>
    <s v="E1636"/>
    <s v="E07000083"/>
    <s v="Tewkesbury"/>
    <s v="Tirley"/>
    <s v="SW"/>
    <s v="SD"/>
    <s v="Precepting parish"/>
    <n v="9000"/>
    <n v="185.47"/>
    <n v="48.53"/>
    <n v="9000"/>
    <n v="194.88"/>
    <n v="46.18"/>
    <s v="E1636P043"/>
    <m/>
    <n v="0"/>
    <n v="-4.8423655470842805E-2"/>
    <x v="0"/>
  </r>
  <r>
    <s v="E1636"/>
    <s v="E07000083"/>
    <s v="Tewkesbury"/>
    <s v="Toddington"/>
    <s v="SW"/>
    <s v="SD"/>
    <s v="Precepting parish"/>
    <n v="14000"/>
    <n v="298.18"/>
    <n v="46.95"/>
    <n v="14700"/>
    <n v="312.51"/>
    <n v="47.04"/>
    <s v="E1636P044"/>
    <m/>
    <n v="0.05"/>
    <n v="1.9169329073481639E-3"/>
    <x v="2"/>
  </r>
  <r>
    <s v="E1632"/>
    <s v="E07000079"/>
    <s v="Cotswold"/>
    <s v="Todenham"/>
    <s v="SW"/>
    <s v="SD"/>
    <s v="Precepting parish"/>
    <n v="10500"/>
    <n v="147.72"/>
    <n v="71.08"/>
    <n v="10500"/>
    <n v="152.09"/>
    <n v="69.040000000000006"/>
    <s v="E1632P101"/>
    <m/>
    <n v="0"/>
    <n v="-2.8700056274620037E-2"/>
    <x v="2"/>
  </r>
  <r>
    <s v="E1632"/>
    <s v="E07000079"/>
    <s v="Cotswold"/>
    <s v="Turkdean"/>
    <s v="SW"/>
    <s v="SD"/>
    <s v="Non-precepting parish"/>
    <n v="0"/>
    <n v="53.31"/>
    <n v="0"/>
    <n v="0"/>
    <n v="58.11"/>
    <n v="0"/>
    <s v="E1632P102"/>
    <m/>
    <m/>
    <m/>
    <x v="1"/>
  </r>
  <r>
    <s v="E1636"/>
    <s v="E07000083"/>
    <s v="Tewkesbury"/>
    <s v="Twigworth"/>
    <s v="SW"/>
    <s v="SD"/>
    <s v="Precepting parish"/>
    <n v="20000"/>
    <n v="494.98"/>
    <n v="40.409999999999997"/>
    <n v="25000"/>
    <n v="616.53"/>
    <n v="40.549999999999997"/>
    <s v="E1636P045"/>
    <m/>
    <n v="0.25"/>
    <n v="3.4644889878743027E-3"/>
    <x v="3"/>
  </r>
  <r>
    <s v="E1636"/>
    <s v="E07000083"/>
    <s v="Tewkesbury"/>
    <s v="Twyning"/>
    <s v="SW"/>
    <s v="SD"/>
    <s v="Precepting parish"/>
    <n v="37640"/>
    <n v="847.21"/>
    <n v="44.43"/>
    <n v="39250"/>
    <n v="829.87"/>
    <n v="47.3"/>
    <s v="E1636P046"/>
    <m/>
    <n v="4.277364505844846E-2"/>
    <n v="6.4595993697951784E-2"/>
    <x v="3"/>
  </r>
  <r>
    <s v="E1636"/>
    <s v="E07000083"/>
    <s v="Tewkesbury"/>
    <s v="Uckington"/>
    <s v="SW"/>
    <s v="SD"/>
    <s v="Precepting parish"/>
    <n v="10245"/>
    <n v="253.37"/>
    <n v="40.43"/>
    <n v="7000"/>
    <n v="260.29000000000002"/>
    <n v="26.89"/>
    <s v="E1636P047"/>
    <m/>
    <n v="-0.31673987310883356"/>
    <n v="-0.33489982686124165"/>
    <x v="0"/>
  </r>
  <r>
    <s v="E1635"/>
    <s v="E07000082"/>
    <s v="Stroud"/>
    <s v="Uley"/>
    <s v="SW"/>
    <s v="SD"/>
    <s v="Precepting parish"/>
    <n v="33488"/>
    <n v="529.80999999999995"/>
    <n v="63.21"/>
    <n v="34062"/>
    <n v="549.67999999999995"/>
    <n v="61.97"/>
    <s v="E1635P047"/>
    <m/>
    <n v="1.7140468227424748E-2"/>
    <n v="-1.961714918525553E-2"/>
    <x v="3"/>
  </r>
  <r>
    <s v="E1631"/>
    <s v="E07000078"/>
    <s v="Cheltenham"/>
    <s v="Up Hatherley"/>
    <s v="SW"/>
    <s v="SD"/>
    <s v="Precepting parish"/>
    <n v="33846"/>
    <n v="2540.9"/>
    <n v="13.32"/>
    <n v="35700"/>
    <n v="2549.5"/>
    <n v="14"/>
    <s v="E1631P005"/>
    <m/>
    <n v="5.4777521716007797E-2"/>
    <n v="5.1051051051051032E-2"/>
    <x v="3"/>
  </r>
  <r>
    <s v="E1633"/>
    <s v="E07000080"/>
    <s v="Forest of Dean"/>
    <s v="Upleadon"/>
    <s v="SW"/>
    <s v="SD"/>
    <s v="Precepting parish"/>
    <n v="4000"/>
    <n v="131.97999999999999"/>
    <n v="30.31"/>
    <n v="5000"/>
    <n v="132.94"/>
    <n v="37.61"/>
    <s v="E1633P038"/>
    <m/>
    <n v="0.25"/>
    <n v="0.24084460574067967"/>
    <x v="0"/>
  </r>
  <r>
    <s v="E1632"/>
    <s v="E07000079"/>
    <s v="Cotswold"/>
    <s v="Upper Rissington"/>
    <s v="SW"/>
    <s v="SD"/>
    <s v="Precepting parish"/>
    <n v="95671"/>
    <n v="755.35"/>
    <n v="126.66"/>
    <n v="110022"/>
    <n v="761.19"/>
    <n v="144.54"/>
    <s v="E1632P103"/>
    <m/>
    <n v="0.15000365837087518"/>
    <n v="0.14116532449076263"/>
    <x v="5"/>
  </r>
  <r>
    <s v="E1632"/>
    <s v="E07000079"/>
    <s v="Cotswold"/>
    <s v="Upper Slaughter"/>
    <s v="SW"/>
    <s v="SD"/>
    <s v="Precepting parish"/>
    <n v="8346"/>
    <n v="127.5"/>
    <n v="65.459999999999994"/>
    <n v="8670"/>
    <n v="141.86000000000001"/>
    <n v="61.12"/>
    <s v="E1632P104"/>
    <m/>
    <n v="3.8820992092020126E-2"/>
    <n v="-6.6300030553009426E-2"/>
    <x v="0"/>
  </r>
  <r>
    <s v="E1635"/>
    <s v="E07000082"/>
    <s v="Stroud"/>
    <s v="Upton St. Leonards"/>
    <s v="SW"/>
    <s v="SD"/>
    <s v="Precepting parish"/>
    <n v="46810"/>
    <n v="1201.56"/>
    <n v="38.96"/>
    <n v="50000"/>
    <n v="1224.57"/>
    <n v="40.83"/>
    <s v="E1635P048"/>
    <m/>
    <n v="6.8147831659901736E-2"/>
    <n v="4.7997946611909585E-2"/>
    <x v="4"/>
  </r>
  <r>
    <s v="E1633"/>
    <s v="E07000080"/>
    <s v="Forest of Dean"/>
    <s v="West Dean"/>
    <s v="SW"/>
    <s v="SD"/>
    <s v="Precepting parish"/>
    <n v="224860"/>
    <n v="3515.62"/>
    <n v="63.96"/>
    <n v="229357"/>
    <n v="3564.31"/>
    <n v="64.349999999999994"/>
    <s v="E1633P039"/>
    <m/>
    <n v="1.9999110557680333E-2"/>
    <n v="6.097560975609654E-3"/>
    <x v="5"/>
  </r>
  <r>
    <s v="E1633"/>
    <s v="E07000080"/>
    <s v="Forest of Dean"/>
    <s v="Westbury on Severn"/>
    <s v="SW"/>
    <s v="SD"/>
    <s v="Precepting parish"/>
    <n v="36000"/>
    <n v="713.39"/>
    <n v="50.46"/>
    <n v="39000"/>
    <n v="725.11"/>
    <n v="53.78"/>
    <s v="E1633P040"/>
    <m/>
    <n v="8.3333333333333329E-2"/>
    <n v="6.5794688862465325E-2"/>
    <x v="3"/>
  </r>
  <r>
    <s v="E1632"/>
    <s v="E07000079"/>
    <s v="Cotswold"/>
    <s v="Westcote"/>
    <s v="SW"/>
    <s v="SD"/>
    <s v="Non-precepting parish"/>
    <n v="0"/>
    <n v="132.18"/>
    <n v="0"/>
    <n v="0"/>
    <n v="146.58000000000001"/>
    <n v="0"/>
    <s v="E1632P105"/>
    <m/>
    <m/>
    <m/>
    <x v="1"/>
  </r>
  <r>
    <s v="E1632"/>
    <s v="E07000079"/>
    <s v="Cotswold"/>
    <s v="Weston Subedge"/>
    <s v="SW"/>
    <s v="SD"/>
    <s v="Precepting parish"/>
    <n v="14727"/>
    <n v="216.83"/>
    <n v="67.92"/>
    <n v="16150"/>
    <n v="226.49"/>
    <n v="71.31"/>
    <s v="E1632P106"/>
    <m/>
    <n v="9.6625246146533575E-2"/>
    <n v="4.9911660777385167E-2"/>
    <x v="2"/>
  </r>
  <r>
    <s v="E1632"/>
    <s v="E07000079"/>
    <s v="Cotswold"/>
    <s v="Westonbirt with Lasborough"/>
    <s v="SW"/>
    <s v="SD"/>
    <s v="Precepting parish"/>
    <n v="3845"/>
    <n v="112.3"/>
    <n v="34.24"/>
    <n v="5465"/>
    <n v="116.09"/>
    <n v="47.07"/>
    <s v="E1632P107"/>
    <m/>
    <n v="0.42132639791937582"/>
    <n v="0.3747079439252336"/>
    <x v="0"/>
  </r>
  <r>
    <s v="E1636"/>
    <s v="E07000083"/>
    <s v="Tewkesbury"/>
    <s v="Wheatpieces"/>
    <s v="SW"/>
    <s v="SD"/>
    <s v="Precepting parish"/>
    <n v="62110"/>
    <n v="1389.98"/>
    <n v="44.68"/>
    <n v="63500"/>
    <n v="1396.32"/>
    <n v="45.48"/>
    <s v="E1636P048"/>
    <m/>
    <n v="2.2379649009821284E-2"/>
    <n v="1.7905102954341924E-2"/>
    <x v="4"/>
  </r>
  <r>
    <s v="E1635"/>
    <s v="E07000082"/>
    <s v="Stroud"/>
    <s v="Whiteshill and Ruscombe"/>
    <s v="SW"/>
    <s v="SD"/>
    <s v="Precepting parish"/>
    <n v="44030"/>
    <n v="475.89"/>
    <n v="92.52"/>
    <n v="44030"/>
    <n v="486.58"/>
    <n v="90.49"/>
    <s v="E1635P049"/>
    <m/>
    <n v="0"/>
    <n v="-2.1941201902291409E-2"/>
    <x v="3"/>
  </r>
  <r>
    <s v="E1635"/>
    <s v="E07000082"/>
    <s v="Stroud"/>
    <s v="Whitminster"/>
    <s v="SW"/>
    <s v="SD"/>
    <s v="Precepting parish"/>
    <n v="17800"/>
    <n v="365.27"/>
    <n v="48.73"/>
    <n v="17800"/>
    <n v="384.16"/>
    <n v="46.33"/>
    <s v="E1635P050"/>
    <m/>
    <n v="0"/>
    <n v="-4.925097475887541E-2"/>
    <x v="2"/>
  </r>
  <r>
    <s v="E1632"/>
    <s v="E07000079"/>
    <s v="Cotswold"/>
    <s v="Whittington"/>
    <s v="SW"/>
    <s v="SD"/>
    <s v="Non-precepting parish"/>
    <n v="0"/>
    <n v="66.38"/>
    <n v="0"/>
    <n v="0"/>
    <n v="69.739999999999995"/>
    <n v="0"/>
    <s v="E1632P108"/>
    <m/>
    <m/>
    <m/>
    <x v="1"/>
  </r>
  <r>
    <s v="E1632"/>
    <s v="E07000079"/>
    <s v="Cotswold"/>
    <s v="Willersey"/>
    <s v="SW"/>
    <s v="SD"/>
    <s v="Precepting parish"/>
    <n v="27092"/>
    <n v="457.56"/>
    <n v="59.21"/>
    <n v="29500"/>
    <n v="475.01"/>
    <n v="62.1"/>
    <s v="E1632P110"/>
    <m/>
    <n v="8.8882326886165652E-2"/>
    <n v="4.8809322749535561E-2"/>
    <x v="3"/>
  </r>
  <r>
    <s v="E1636"/>
    <s v="E07000083"/>
    <s v="Tewkesbury"/>
    <s v="Winchcombe"/>
    <s v="SW"/>
    <s v="SD"/>
    <s v="Precepting parish"/>
    <n v="258230"/>
    <n v="2269.4299999999998"/>
    <n v="113.79"/>
    <n v="278000"/>
    <n v="2375.52"/>
    <n v="117.03"/>
    <s v="E1636P049"/>
    <m/>
    <n v="7.6559656120512715E-2"/>
    <n v="2.8473503822831484E-2"/>
    <x v="7"/>
  </r>
  <r>
    <s v="E1632"/>
    <s v="E07000079"/>
    <s v="Cotswold"/>
    <s v="Windrush"/>
    <s v="SW"/>
    <s v="SD"/>
    <s v="Non-precepting parish"/>
    <n v="0"/>
    <n v="112.26"/>
    <n v="0"/>
    <n v="0"/>
    <n v="119.57"/>
    <n v="0"/>
    <s v="E1632P111"/>
    <m/>
    <m/>
    <m/>
    <x v="1"/>
  </r>
  <r>
    <s v="E1632"/>
    <s v="E07000079"/>
    <s v="Cotswold"/>
    <s v="Winson"/>
    <s v="SW"/>
    <s v="SD"/>
    <s v="Non-precepting parish"/>
    <n v="0"/>
    <n v="58.01"/>
    <n v="0"/>
    <n v="0"/>
    <n v="68.63"/>
    <n v="0"/>
    <s v="E1632P112"/>
    <m/>
    <m/>
    <m/>
    <x v="1"/>
  </r>
  <r>
    <s v="E1632"/>
    <s v="E07000079"/>
    <s v="Cotswold"/>
    <s v="Winstone"/>
    <s v="SW"/>
    <s v="SD"/>
    <s v="Precepting parish"/>
    <n v="1600"/>
    <n v="105.55"/>
    <n v="15.16"/>
    <n v="1750"/>
    <n v="105.74"/>
    <n v="16.55"/>
    <s v="E1632P113"/>
    <m/>
    <n v="9.375E-2"/>
    <n v="9.1688654353562035E-2"/>
    <x v="0"/>
  </r>
  <r>
    <s v="E1632"/>
    <s v="E07000079"/>
    <s v="Cotswold"/>
    <s v="Withington"/>
    <s v="SW"/>
    <s v="SD"/>
    <s v="Precepting parish"/>
    <n v="5900"/>
    <n v="278.62"/>
    <n v="21.18"/>
    <n v="7100"/>
    <n v="289.54000000000002"/>
    <n v="24.52"/>
    <s v="E1632P114"/>
    <m/>
    <n v="0.20338983050847459"/>
    <n v="0.15769593956562794"/>
    <x v="0"/>
  </r>
  <r>
    <s v="E1635"/>
    <s v="E07000082"/>
    <s v="Stroud"/>
    <s v="Woodchester"/>
    <s v="SW"/>
    <s v="SD"/>
    <s v="Precepting parish"/>
    <n v="16590"/>
    <n v="574.85"/>
    <n v="28.86"/>
    <n v="24780"/>
    <n v="603.95000000000005"/>
    <n v="41.03"/>
    <s v="E1635P051"/>
    <m/>
    <n v="0.49367088607594939"/>
    <n v="0.42169092169092176"/>
    <x v="2"/>
  </r>
  <r>
    <s v="E1636"/>
    <s v="E07000083"/>
    <s v="Tewkesbury"/>
    <s v="Woodmancote"/>
    <s v="SW"/>
    <s v="SD"/>
    <s v="Precepting parish"/>
    <n v="39330"/>
    <n v="1350.34"/>
    <n v="29.13"/>
    <n v="39880"/>
    <n v="1378.52"/>
    <n v="28.93"/>
    <s v="E1636P050"/>
    <m/>
    <n v="1.398423595219934E-2"/>
    <n v="-6.8657741160315583E-3"/>
    <x v="3"/>
  </r>
  <r>
    <s v="E1633"/>
    <s v="E07000080"/>
    <s v="Forest of Dean"/>
    <s v="Woolaston"/>
    <s v="SW"/>
    <s v="SD"/>
    <s v="Precepting parish"/>
    <n v="22985"/>
    <n v="528.91999999999996"/>
    <n v="43.46"/>
    <n v="27582"/>
    <n v="531.98"/>
    <n v="51.85"/>
    <s v="E1633P041"/>
    <m/>
    <n v="0.2"/>
    <n v="0.19305108145421077"/>
    <x v="3"/>
  </r>
  <r>
    <s v="E1636"/>
    <s v="E07000083"/>
    <s v="Tewkesbury"/>
    <s v="Wormington"/>
    <s v="SW"/>
    <s v="SD"/>
    <s v="Precepting parish"/>
    <n v="7200"/>
    <n v="62.86"/>
    <n v="114.54"/>
    <n v="7200"/>
    <n v="67.930000000000007"/>
    <n v="105.99"/>
    <s v="E1636P051"/>
    <m/>
    <n v="0"/>
    <n v="-7.4646411733892179E-2"/>
    <x v="0"/>
  </r>
  <r>
    <s v="E1635"/>
    <s v="E07000082"/>
    <s v="Stroud"/>
    <s v="Wotton under Edge"/>
    <s v="SW"/>
    <s v="SD"/>
    <s v="Precepting parish"/>
    <n v="496384"/>
    <n v="2120.13"/>
    <n v="234.13"/>
    <n v="526688"/>
    <n v="2141.2399999999998"/>
    <n v="245.97"/>
    <s v="E1635P052"/>
    <m/>
    <n v="6.1049510056730275E-2"/>
    <n v="5.057019604493232E-2"/>
    <x v="6"/>
  </r>
  <r>
    <s v="E1632"/>
    <s v="E07000079"/>
    <s v="Cotswold"/>
    <s v="Wyck Rissington"/>
    <s v="SW"/>
    <s v="SD"/>
    <s v="Precepting parish"/>
    <n v="6611"/>
    <n v="85.22"/>
    <n v="77.569999999999993"/>
    <n v="7065"/>
    <n v="89.34"/>
    <n v="79.08"/>
    <s v="E1632P109"/>
    <m/>
    <n v="6.8673423082740881E-2"/>
    <n v="1.9466288513600688E-2"/>
    <x v="0"/>
  </r>
  <r>
    <s v="E1632"/>
    <s v="E07000079"/>
    <s v="Cotswold"/>
    <s v="Yanworth"/>
    <s v="SW"/>
    <s v="SD"/>
    <s v="Non-precepting parish"/>
    <n v="0"/>
    <n v="49.84"/>
    <n v="0"/>
    <n v="0"/>
    <n v="52.74"/>
    <n v="0"/>
    <s v="E1632P115"/>
    <m/>
    <m/>
    <m/>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9">
  <r>
    <s v="E1632"/>
    <s v="E07000079"/>
    <x v="0"/>
    <s v="Adlestrop"/>
    <s v="SW"/>
    <s v="SD"/>
    <s v="Precepting parish"/>
    <n v="600"/>
    <n v="76.099999999999994"/>
    <n v="7.88"/>
    <n v="700"/>
    <n v="77.930000000000007"/>
    <n v="8.98"/>
    <s v="E1632P001"/>
    <m/>
    <n v="0.16666666666666666"/>
    <n v="0.13959390862944168"/>
    <x v="0"/>
    <m/>
    <s v="Adlestrop"/>
    <s v="E04004179"/>
    <n v="129"/>
    <n v="129"/>
    <n v="5.4263565891472867"/>
    <x v="0"/>
    <b v="1"/>
  </r>
  <r>
    <s v="E1635"/>
    <s v="E07000082"/>
    <x v="1"/>
    <s v="Alderley"/>
    <s v="SW"/>
    <s v="SD"/>
    <s v="Non-precepting parish"/>
    <n v="0"/>
    <n v="46.55"/>
    <n v="0"/>
    <n v="0"/>
    <n v="50.74"/>
    <n v="0"/>
    <s v="E1635P001"/>
    <m/>
    <m/>
    <m/>
    <x v="1"/>
    <m/>
    <s v="Alderley"/>
    <s v="E04004336"/>
    <n v="67"/>
    <n v="67"/>
    <n v="0"/>
    <x v="0"/>
    <b v="1"/>
  </r>
  <r>
    <s v="E1636"/>
    <s v="E07000083"/>
    <x v="2"/>
    <s v="Alderton"/>
    <s v="SW"/>
    <s v="SD"/>
    <s v="Precepting parish"/>
    <n v="20072"/>
    <n v="427.98"/>
    <n v="46.9"/>
    <n v="20950"/>
    <n v="446.69"/>
    <n v="46.9"/>
    <s v="E1636P001"/>
    <m/>
    <n v="4.3742526903148664E-2"/>
    <n v="0"/>
    <x v="2"/>
    <m/>
    <s v="Alderton"/>
    <s v="E04004388"/>
    <e v="#N/A"/>
    <n v="877"/>
    <n v="23.888255416191562"/>
    <x v="1"/>
    <b v="1"/>
  </r>
  <r>
    <s v="E1632"/>
    <s v="E07000079"/>
    <x v="0"/>
    <s v="Aldsworth"/>
    <s v="SW"/>
    <s v="SD"/>
    <s v="Precepting parish"/>
    <n v="1650"/>
    <n v="133.16999999999999"/>
    <n v="12.39"/>
    <n v="1950"/>
    <n v="143.44999999999999"/>
    <n v="13.59"/>
    <s v="E1632P002"/>
    <m/>
    <n v="0.18181818181818182"/>
    <n v="9.6852300242130693E-2"/>
    <x v="0"/>
    <m/>
    <s v="Aldsworth"/>
    <s v="E04004180"/>
    <n v="241"/>
    <n v="241"/>
    <n v="8.0912863070539416"/>
    <x v="1"/>
    <b v="1"/>
  </r>
  <r>
    <s v="E1635"/>
    <s v="E07000082"/>
    <x v="1"/>
    <s v="Alkington"/>
    <s v="SW"/>
    <s v="SD"/>
    <s v="Precepting parish"/>
    <n v="10478"/>
    <n v="346.73"/>
    <n v="30.22"/>
    <n v="11136"/>
    <n v="368.49"/>
    <n v="30.22"/>
    <s v="E1635P002"/>
    <m/>
    <n v="6.279824393968314E-2"/>
    <n v="0"/>
    <x v="2"/>
    <m/>
    <s v="Alkington"/>
    <s v="E04004337"/>
    <n v="742"/>
    <n v="742"/>
    <n v="15.008086253369273"/>
    <x v="1"/>
    <b v="1"/>
  </r>
  <r>
    <s v="E1633"/>
    <s v="E07000080"/>
    <x v="3"/>
    <s v="Alvington"/>
    <s v="SW"/>
    <s v="SD"/>
    <s v="Precepting parish"/>
    <n v="10550"/>
    <n v="235.07"/>
    <n v="44.88"/>
    <n v="10736"/>
    <n v="240.78"/>
    <n v="44.59"/>
    <s v="E1633P001"/>
    <m/>
    <n v="1.7630331753554503E-2"/>
    <n v="-6.4616755793226186E-3"/>
    <x v="2"/>
    <m/>
    <s v="Alvington"/>
    <s v="E04004294"/>
    <n v="596"/>
    <n v="596"/>
    <n v="18.013422818791945"/>
    <x v="1"/>
    <b v="1"/>
  </r>
  <r>
    <s v="E1632"/>
    <s v="E07000079"/>
    <x v="0"/>
    <s v="Ampney Crucis"/>
    <s v="SW"/>
    <s v="SD"/>
    <s v="Precepting parish"/>
    <n v="26884"/>
    <n v="347.39"/>
    <n v="77.39"/>
    <n v="29719"/>
    <n v="370.85"/>
    <n v="80.14"/>
    <s v="E1632P003"/>
    <m/>
    <n v="0.10545305758071716"/>
    <n v="3.553430675797907E-2"/>
    <x v="3"/>
    <m/>
    <s v="Ampney Crucis"/>
    <s v="E04013253"/>
    <n v="611"/>
    <n v="611"/>
    <n v="48.639934533551553"/>
    <x v="1"/>
    <b v="1"/>
  </r>
  <r>
    <s v="E1632"/>
    <s v="E07000079"/>
    <x v="0"/>
    <s v="Ampney St. Mary"/>
    <s v="SW"/>
    <s v="SD"/>
    <s v="Non-precepting parish"/>
    <n v="0"/>
    <n v="70.7"/>
    <n v="0"/>
    <n v="0"/>
    <n v="70.819999999999993"/>
    <n v="0"/>
    <s v="E1632P004"/>
    <m/>
    <m/>
    <m/>
    <x v="1"/>
    <m/>
    <s v="Ampney St. Mary"/>
    <s v="E04013254"/>
    <n v="96"/>
    <n v="96"/>
    <n v="0"/>
    <x v="0"/>
    <b v="1"/>
  </r>
  <r>
    <s v="E1632"/>
    <s v="E07000079"/>
    <x v="0"/>
    <s v="Ampney St. Peter"/>
    <s v="SW"/>
    <s v="SD"/>
    <s v="Precepting parish"/>
    <n v="1800"/>
    <n v="62.98"/>
    <n v="28.58"/>
    <n v="1800"/>
    <n v="66.89"/>
    <n v="26.91"/>
    <s v="E1632P005"/>
    <m/>
    <n v="0"/>
    <n v="-5.8432470258922259E-2"/>
    <x v="0"/>
    <m/>
    <s v="Ampney St. Peter"/>
    <s v="E04004183"/>
    <n v="87"/>
    <n v="87"/>
    <n v="20.689655172413794"/>
    <x v="0"/>
    <b v="1"/>
  </r>
  <r>
    <s v="E1632"/>
    <s v="E07000079"/>
    <x v="0"/>
    <s v="Andoversford"/>
    <s v="SW"/>
    <s v="SD"/>
    <s v="Precepting parish"/>
    <n v="22638"/>
    <n v="320.05"/>
    <n v="70.73"/>
    <n v="23770"/>
    <n v="328.87"/>
    <n v="72.28"/>
    <s v="E1632P006"/>
    <m/>
    <n v="5.0004417351356127E-2"/>
    <n v="2.1914322069843024E-2"/>
    <x v="2"/>
    <m/>
    <s v="Andoversford"/>
    <s v="E04004184"/>
    <n v="793"/>
    <n v="793"/>
    <n v="29.974779319041613"/>
    <x v="1"/>
    <b v="1"/>
  </r>
  <r>
    <s v="E1635"/>
    <s v="E07000082"/>
    <x v="1"/>
    <s v="Arlingham"/>
    <s v="SW"/>
    <s v="SD"/>
    <s v="Precepting parish"/>
    <n v="4600"/>
    <n v="227.01"/>
    <n v="20.260000000000002"/>
    <n v="5020"/>
    <n v="228.79"/>
    <n v="21.94"/>
    <s v="E1635P003"/>
    <m/>
    <n v="9.1304347826086957E-2"/>
    <n v="8.2922013820335622E-2"/>
    <x v="0"/>
    <m/>
    <s v="Arlingham"/>
    <s v="E04004338"/>
    <n v="530"/>
    <n v="530"/>
    <n v="9.4716981132075464"/>
    <x v="1"/>
    <b v="1"/>
  </r>
  <r>
    <s v="E1636"/>
    <s v="E07000083"/>
    <x v="2"/>
    <s v="Ashchurch Rural"/>
    <s v="SW"/>
    <s v="SD"/>
    <s v="Precepting parish"/>
    <n v="81700"/>
    <n v="664.75"/>
    <n v="122.9"/>
    <n v="87560"/>
    <n v="675.8"/>
    <n v="129.56"/>
    <s v="E1636P002"/>
    <m/>
    <n v="7.1725826193390449E-2"/>
    <n v="5.4190398698128528E-2"/>
    <x v="4"/>
    <m/>
    <s v="Ashchurch Rural"/>
    <s v="E04013261"/>
    <n v="1657"/>
    <n v="1657"/>
    <n v="52.842486421243208"/>
    <x v="1"/>
    <b v="1"/>
  </r>
  <r>
    <s v="E1636"/>
    <s v="E07000083"/>
    <x v="2"/>
    <s v="Ashleworth"/>
    <s v="SW"/>
    <s v="SD"/>
    <s v="Precepting parish"/>
    <n v="5500"/>
    <n v="278.12"/>
    <n v="19.78"/>
    <n v="6300"/>
    <n v="264.88"/>
    <n v="23.78"/>
    <s v="E1636P003"/>
    <m/>
    <n v="0.14545454545454545"/>
    <n v="0.20222446916076844"/>
    <x v="0"/>
    <m/>
    <s v="Ashleworth"/>
    <s v="E04004389"/>
    <n v="609"/>
    <n v="609"/>
    <n v="10.344827586206897"/>
    <x v="1"/>
    <b v="1"/>
  </r>
  <r>
    <s v="E1632"/>
    <s v="E07000079"/>
    <x v="0"/>
    <s v="Ashley"/>
    <s v="SW"/>
    <s v="SD"/>
    <s v="Non-precepting parish"/>
    <n v="0"/>
    <n v="61.76"/>
    <n v="0"/>
    <n v="0"/>
    <n v="62.08"/>
    <n v="0"/>
    <s v="E1632P007"/>
    <m/>
    <m/>
    <m/>
    <x v="1"/>
    <m/>
    <s v="Ashley"/>
    <s v="E04004185"/>
    <e v="#N/A"/>
    <n v="104"/>
    <n v="0"/>
    <x v="0"/>
    <b v="1"/>
  </r>
  <r>
    <s v="E1632"/>
    <s v="E07000079"/>
    <x v="0"/>
    <s v="Aston Subedge"/>
    <s v="SW"/>
    <s v="SD"/>
    <s v="Precepting parish"/>
    <n v="400"/>
    <n v="33.840000000000003"/>
    <n v="11.82"/>
    <n v="400"/>
    <n v="32.81"/>
    <n v="12.19"/>
    <s v="E1632P008"/>
    <m/>
    <n v="0"/>
    <n v="3.1302876480541392E-2"/>
    <x v="0"/>
    <m/>
    <s v="Aston Subedge"/>
    <s v="E04004186"/>
    <n v="52"/>
    <n v="52"/>
    <n v="7.6923076923076925"/>
    <x v="0"/>
    <b v="1"/>
  </r>
  <r>
    <s v="E1632"/>
    <s v="E07000079"/>
    <x v="0"/>
    <s v="Avening"/>
    <s v="SW"/>
    <s v="SD"/>
    <s v="Precepting parish"/>
    <n v="45260"/>
    <n v="497.11"/>
    <n v="91.05"/>
    <n v="54000"/>
    <n v="520.07000000000005"/>
    <n v="103.83"/>
    <s v="E1632P009"/>
    <m/>
    <n v="0.19310649580203271"/>
    <n v="0.14036243822075783"/>
    <x v="4"/>
    <m/>
    <s v="Avening"/>
    <s v="E04004187"/>
    <n v="1121"/>
    <n v="1121"/>
    <n v="48.171275646743979"/>
    <x v="1"/>
    <b v="1"/>
  </r>
  <r>
    <s v="E1633"/>
    <s v="E07000080"/>
    <x v="3"/>
    <s v="Awre"/>
    <s v="SW"/>
    <s v="SD"/>
    <s v="Precepting parish"/>
    <n v="16660"/>
    <n v="652.63"/>
    <n v="25.53"/>
    <n v="18326"/>
    <n v="672.27"/>
    <n v="27.26"/>
    <s v="E1633P002"/>
    <m/>
    <n v="0.1"/>
    <n v="6.7763415589502565E-2"/>
    <x v="2"/>
    <m/>
    <s v="Awre"/>
    <s v="E04004295"/>
    <n v="1681"/>
    <n v="1681"/>
    <n v="10.901844140392624"/>
    <x v="1"/>
    <b v="1"/>
  </r>
  <r>
    <s v="E1633"/>
    <s v="E07000080"/>
    <x v="3"/>
    <s v="Aylburton"/>
    <s v="SW"/>
    <s v="SD"/>
    <s v="Precepting parish"/>
    <n v="18996"/>
    <n v="280.33999999999997"/>
    <n v="67.760000000000005"/>
    <n v="19661"/>
    <n v="286.61"/>
    <n v="68.599999999999994"/>
    <s v="E1633P003"/>
    <m/>
    <n v="3.5007369972625817E-2"/>
    <n v="1.2396694214875872E-2"/>
    <x v="2"/>
    <m/>
    <s v="Aylburton"/>
    <s v="E04004296"/>
    <n v="669"/>
    <n v="669"/>
    <n v="29.388639760837069"/>
    <x v="1"/>
    <b v="1"/>
  </r>
  <r>
    <s v="E1636"/>
    <s v="E07000083"/>
    <x v="2"/>
    <s v="Badgeworth"/>
    <s v="SW"/>
    <s v="SD"/>
    <s v="Precepting parish"/>
    <n v="14670"/>
    <n v="803.39"/>
    <n v="18.260000000000002"/>
    <n v="15150"/>
    <n v="809.62"/>
    <n v="18.71"/>
    <s v="E1636P004"/>
    <m/>
    <n v="3.2719836400817999E-2"/>
    <n v="2.4644030668127013E-2"/>
    <x v="2"/>
    <m/>
    <s v="Badgeworth"/>
    <s v="E04013262"/>
    <n v="2010"/>
    <n v="2010"/>
    <n v="7.5373134328358207"/>
    <x v="1"/>
    <b v="1"/>
  </r>
  <r>
    <s v="E1632"/>
    <s v="E07000079"/>
    <x v="0"/>
    <s v="Bagendon"/>
    <s v="SW"/>
    <s v="SD"/>
    <s v="Precepting parish"/>
    <n v="1100"/>
    <n v="154.02000000000001"/>
    <n v="7.14"/>
    <n v="1100"/>
    <n v="158.01"/>
    <n v="6.96"/>
    <s v="E1632P010"/>
    <m/>
    <n v="0"/>
    <n v="-2.5210084033613408E-2"/>
    <x v="0"/>
    <m/>
    <s v="Bagendon"/>
    <s v="E04004188"/>
    <n v="243"/>
    <n v="243"/>
    <n v="4.5267489711934159"/>
    <x v="1"/>
    <b v="1"/>
  </r>
  <r>
    <s v="E1632"/>
    <s v="E07000079"/>
    <x v="0"/>
    <s v="Barnsley"/>
    <s v="SW"/>
    <s v="SD"/>
    <s v="Non-precepting parish"/>
    <n v="0"/>
    <n v="81.3"/>
    <n v="0"/>
    <n v="0"/>
    <n v="87.71"/>
    <n v="0"/>
    <s v="E1632P011"/>
    <m/>
    <m/>
    <m/>
    <x v="1"/>
    <m/>
    <s v="Barnsley"/>
    <s v="E04004189"/>
    <n v="129"/>
    <n v="129"/>
    <n v="0"/>
    <x v="0"/>
    <b v="1"/>
  </r>
  <r>
    <s v="E1632"/>
    <s v="E07000079"/>
    <x v="0"/>
    <s v="Barrington"/>
    <s v="SW"/>
    <s v="SD"/>
    <s v="Precepting parish"/>
    <n v="3200"/>
    <n v="120.61"/>
    <n v="26.53"/>
    <n v="3200"/>
    <n v="124.88"/>
    <n v="25.62"/>
    <s v="E1632P012"/>
    <m/>
    <n v="0"/>
    <n v="-3.4300791556728237E-2"/>
    <x v="0"/>
    <m/>
    <s v="Barrington"/>
    <s v="E04004190"/>
    <e v="#N/A"/>
    <n v="181"/>
    <n v="17.679558011049725"/>
    <x v="1"/>
    <b v="1"/>
  </r>
  <r>
    <s v="E1632"/>
    <s v="E07000079"/>
    <x v="0"/>
    <s v="Batsford"/>
    <s v="SW"/>
    <s v="SD"/>
    <s v="Non-precepting parish"/>
    <n v="0"/>
    <n v="54.84"/>
    <n v="0"/>
    <n v="0"/>
    <n v="57.11"/>
    <n v="0"/>
    <s v="E1632P013"/>
    <m/>
    <m/>
    <m/>
    <x v="1"/>
    <m/>
    <s v="Batsford"/>
    <s v="E04004191"/>
    <n v="106"/>
    <n v="106"/>
    <n v="0"/>
    <x v="0"/>
    <b v="1"/>
  </r>
  <r>
    <s v="E1632"/>
    <s v="E07000079"/>
    <x v="0"/>
    <s v="Baunton"/>
    <s v="SW"/>
    <s v="SD"/>
    <s v="Precepting parish"/>
    <n v="2050"/>
    <n v="117.7"/>
    <n v="17.420000000000002"/>
    <n v="1800"/>
    <n v="121.05"/>
    <n v="14.87"/>
    <s v="E1632P014"/>
    <m/>
    <n v="-0.12195121951219512"/>
    <n v="-0.14638346727898979"/>
    <x v="0"/>
    <m/>
    <s v="Baunton"/>
    <s v="E04013301"/>
    <n v="288"/>
    <n v="288"/>
    <n v="6.25"/>
    <x v="1"/>
    <b v="1"/>
  </r>
  <r>
    <s v="E1635"/>
    <s v="E07000082"/>
    <x v="1"/>
    <s v="Berkeley"/>
    <s v="SW"/>
    <s v="SD"/>
    <s v="Precepting parish"/>
    <n v="156714"/>
    <n v="908.65"/>
    <n v="172.47"/>
    <n v="192778"/>
    <n v="930.23"/>
    <n v="207.24"/>
    <s v="E1635P004"/>
    <m/>
    <n v="0.2301262171854461"/>
    <n v="0.20160027830927124"/>
    <x v="5"/>
    <m/>
    <s v="Berkeley"/>
    <s v="E04004339"/>
    <n v="2174"/>
    <n v="2174"/>
    <n v="88.674333026678937"/>
    <x v="2"/>
    <b v="1"/>
  </r>
  <r>
    <s v="E1632"/>
    <s v="E07000079"/>
    <x v="0"/>
    <s v="Beverston"/>
    <s v="SW"/>
    <s v="SD"/>
    <s v="Precepting parish"/>
    <n v="6300"/>
    <n v="80.47"/>
    <n v="78.290000000000006"/>
    <n v="6300"/>
    <n v="83.69"/>
    <n v="75.28"/>
    <s v="E1632P015"/>
    <m/>
    <n v="0"/>
    <n v="-3.8446800357644716E-2"/>
    <x v="0"/>
    <m/>
    <s v="Beverston"/>
    <s v="E04004193"/>
    <n v="125"/>
    <n v="125"/>
    <n v="50.4"/>
    <x v="1"/>
    <b v="1"/>
  </r>
  <r>
    <s v="E1632"/>
    <s v="E07000079"/>
    <x v="0"/>
    <s v="Bibury"/>
    <s v="SW"/>
    <s v="SD"/>
    <s v="Precepting parish"/>
    <n v="18695"/>
    <n v="354.74"/>
    <n v="52.7"/>
    <n v="19950"/>
    <n v="377.69"/>
    <n v="52.82"/>
    <s v="E1632P016"/>
    <m/>
    <n v="6.7130248729606851E-2"/>
    <n v="2.2770398481972948E-3"/>
    <x v="2"/>
    <m/>
    <s v="Bibury"/>
    <s v="E04004194"/>
    <n v="581"/>
    <n v="581"/>
    <n v="34.337349397590359"/>
    <x v="1"/>
    <b v="1"/>
  </r>
  <r>
    <s v="E1632"/>
    <s v="E07000079"/>
    <x v="0"/>
    <s v="Birdlip"/>
    <s v="SW"/>
    <s v="SD"/>
    <s v="Precepting parish"/>
    <n v="7080"/>
    <n v="146.02000000000001"/>
    <n v="48.49"/>
    <n v="7940"/>
    <n v="145.81"/>
    <n v="54.45"/>
    <s v="E1632P116"/>
    <m/>
    <n v="0.12146892655367232"/>
    <n v="0.1229119406063106"/>
    <x v="0"/>
    <m/>
    <s v="Birdlip"/>
    <s v="E04013302"/>
    <e v="#N/A"/>
    <n v="203"/>
    <n v="39.11330049261084"/>
    <x v="1"/>
    <b v="1"/>
  </r>
  <r>
    <s v="E1636"/>
    <s v="E07000083"/>
    <x v="2"/>
    <s v="Bishop's Cleeve"/>
    <s v="SW"/>
    <s v="SD"/>
    <s v="Precepting parish"/>
    <n v="489600"/>
    <n v="5339.54"/>
    <n v="91.69"/>
    <n v="522700"/>
    <n v="5428.22"/>
    <n v="96.29"/>
    <s v="E1636P005"/>
    <m/>
    <n v="6.7606209150326793E-2"/>
    <n v="5.0169047878721874E-2"/>
    <x v="6"/>
    <m/>
    <s v="Bishop's Cleeve"/>
    <s v="E04013263"/>
    <n v="14198"/>
    <n v="14198"/>
    <n v="36.81504437244682"/>
    <x v="1"/>
    <b v="1"/>
  </r>
  <r>
    <s v="E1635"/>
    <s v="E07000082"/>
    <x v="1"/>
    <s v="Bisley with Lypiatt"/>
    <s v="SW"/>
    <s v="SD"/>
    <s v="Precepting parish"/>
    <n v="73362"/>
    <n v="1073.1199999999999"/>
    <n v="68.36"/>
    <n v="106375"/>
    <n v="1130.52"/>
    <n v="94.09"/>
    <s v="E1635P005"/>
    <m/>
    <n v="0.45000136310351407"/>
    <n v="0.37638970157987134"/>
    <x v="5"/>
    <m/>
    <s v="Bisley-with-Lypiatt"/>
    <s v="E04012999"/>
    <n v="2138"/>
    <n v="2138"/>
    <n v="49.754443405051447"/>
    <x v="1"/>
    <b v="0"/>
  </r>
  <r>
    <s v="E1633"/>
    <s v="E07000080"/>
    <x v="3"/>
    <s v="Blaisdon"/>
    <s v="SW"/>
    <s v="SD"/>
    <s v="Precepting parish"/>
    <n v="4350"/>
    <n v="112.07"/>
    <n v="38.82"/>
    <n v="4760"/>
    <n v="113.53"/>
    <n v="41.93"/>
    <s v="E1633P004"/>
    <m/>
    <n v="9.4252873563218389E-2"/>
    <n v="8.0113343637300341E-2"/>
    <x v="0"/>
    <m/>
    <s v="Blaisdon"/>
    <s v="E04004297"/>
    <n v="262"/>
    <n v="262"/>
    <n v="18.167938931297709"/>
    <x v="1"/>
    <b v="1"/>
  </r>
  <r>
    <s v="E1632"/>
    <s v="E07000079"/>
    <x v="0"/>
    <s v="Bledington"/>
    <s v="SW"/>
    <s v="SD"/>
    <s v="Precepting parish"/>
    <n v="22000"/>
    <n v="258.27"/>
    <n v="85.18"/>
    <n v="22769"/>
    <n v="267.33"/>
    <n v="85.17"/>
    <s v="E1632P017"/>
    <m/>
    <n v="3.4954545454545453E-2"/>
    <n v="-1.1739845034051556E-4"/>
    <x v="2"/>
    <m/>
    <s v="Bledington"/>
    <s v="E04004195"/>
    <n v="459"/>
    <n v="459"/>
    <n v="49.605664488017432"/>
    <x v="1"/>
    <b v="1"/>
  </r>
  <r>
    <s v="E1632"/>
    <s v="E07000079"/>
    <x v="0"/>
    <s v="Blockley"/>
    <s v="SW"/>
    <s v="SD"/>
    <s v="Precepting parish"/>
    <n v="118965"/>
    <n v="1091.3900000000001"/>
    <n v="109"/>
    <n v="132052"/>
    <n v="1172.57"/>
    <n v="112.62"/>
    <s v="E1632P018"/>
    <m/>
    <n v="0.11000714495860127"/>
    <n v="3.3211009174311967E-2"/>
    <x v="5"/>
    <m/>
    <s v="Blockley"/>
    <s v="E04004196"/>
    <n v="1960"/>
    <n v="1960"/>
    <n v="67.373469387755108"/>
    <x v="1"/>
    <b v="1"/>
  </r>
  <r>
    <s v="E1636"/>
    <s v="E07000083"/>
    <x v="2"/>
    <s v="Boddington"/>
    <s v="SW"/>
    <s v="SD"/>
    <s v="Precepting parish"/>
    <n v="4370"/>
    <n v="123.45"/>
    <n v="35.4"/>
    <n v="3665"/>
    <n v="136.72999999999999"/>
    <n v="26.8"/>
    <s v="E1636P006"/>
    <m/>
    <n v="-0.16132723112128147"/>
    <n v="-0.24293785310734459"/>
    <x v="0"/>
    <m/>
    <s v="Boddington"/>
    <s v="E04004392"/>
    <e v="#N/A"/>
    <n v="274"/>
    <n v="13.375912408759124"/>
    <x v="1"/>
    <b v="1"/>
  </r>
  <r>
    <s v="E1632"/>
    <s v="E07000079"/>
    <x v="0"/>
    <s v="Bourton on the Hill"/>
    <s v="SW"/>
    <s v="SD"/>
    <s v="Precepting parish"/>
    <n v="8362"/>
    <n v="163.07"/>
    <n v="51.28"/>
    <n v="8880"/>
    <n v="168.15"/>
    <n v="52.81"/>
    <s v="E1632P019"/>
    <m/>
    <n v="6.1946902654867256E-2"/>
    <n v="2.9836193447737931E-2"/>
    <x v="0"/>
    <m/>
    <s v="Bourton-on-the-Hill"/>
    <s v="E04004197"/>
    <n v="302"/>
    <n v="302"/>
    <n v="29.403973509933774"/>
    <x v="1"/>
    <b v="0"/>
  </r>
  <r>
    <s v="E1632"/>
    <s v="E07000079"/>
    <x v="0"/>
    <s v="Bourton on the Water"/>
    <s v="SW"/>
    <s v="SD"/>
    <s v="Precepting parish"/>
    <n v="193274"/>
    <n v="1765.68"/>
    <n v="109.46"/>
    <n v="220926"/>
    <n v="1803.71"/>
    <n v="122.48"/>
    <s v="E1632P020"/>
    <m/>
    <n v="0.14307149435516417"/>
    <n v="0.11894756075278651"/>
    <x v="5"/>
    <m/>
    <s v="Bourton-on-the-Water"/>
    <s v="E04004198"/>
    <n v="4181"/>
    <n v="4181"/>
    <n v="52.840468787371442"/>
    <x v="1"/>
    <b v="0"/>
  </r>
  <r>
    <s v="E1632"/>
    <s v="E07000079"/>
    <x v="0"/>
    <s v="Boxwell with Leighterton"/>
    <s v="SW"/>
    <s v="SD"/>
    <s v="Precepting parish"/>
    <n v="1796"/>
    <n v="115.66"/>
    <n v="15.53"/>
    <n v="2010"/>
    <n v="120.41"/>
    <n v="16.690000000000001"/>
    <s v="E1632P021"/>
    <m/>
    <n v="0.11915367483296214"/>
    <n v="7.469414037347083E-2"/>
    <x v="0"/>
    <m/>
    <s v="Boxwell with Leighterton"/>
    <s v="E04004199"/>
    <n v="241"/>
    <n v="241"/>
    <n v="8.3402489626556022"/>
    <x v="1"/>
    <b v="1"/>
  </r>
  <r>
    <s v="E1632"/>
    <s v="E07000079"/>
    <x v="0"/>
    <s v="Brimpsfield"/>
    <s v="SW"/>
    <s v="SD"/>
    <s v="Precepting parish"/>
    <n v="7350"/>
    <n v="166.55"/>
    <n v="44.13"/>
    <n v="7500"/>
    <n v="166.54"/>
    <n v="45.03"/>
    <s v="E1632P022"/>
    <m/>
    <n v="2.0408163265306121E-2"/>
    <n v="2.039428959891227E-2"/>
    <x v="0"/>
    <m/>
    <s v="Brimpsfield"/>
    <s v="E04013329"/>
    <n v="307"/>
    <n v="307"/>
    <n v="24.429967426710096"/>
    <x v="1"/>
    <b v="1"/>
  </r>
  <r>
    <s v="E1635"/>
    <s v="E07000082"/>
    <x v="1"/>
    <s v="Brimscombe and Thrupp"/>
    <s v="SW"/>
    <s v="SD"/>
    <s v="Precepting parish"/>
    <n v="60000"/>
    <n v="745.13"/>
    <n v="80.52"/>
    <n v="62000"/>
    <n v="730.4"/>
    <n v="84.88"/>
    <s v="E1635P006"/>
    <m/>
    <n v="3.3333333333333333E-2"/>
    <n v="5.4148037754595126E-2"/>
    <x v="4"/>
    <m/>
    <s v="Brimscombe and Thrupp"/>
    <s v="E04013000"/>
    <n v="1956"/>
    <n v="1956"/>
    <n v="31.697341513292432"/>
    <x v="1"/>
    <b v="1"/>
  </r>
  <r>
    <s v="E1632"/>
    <s v="E07000079"/>
    <x v="0"/>
    <s v="Broadwell"/>
    <s v="SW"/>
    <s v="SD"/>
    <s v="Precepting parish"/>
    <n v="8925"/>
    <n v="203.27"/>
    <n v="43.91"/>
    <n v="11800"/>
    <n v="214.62"/>
    <n v="54.98"/>
    <s v="E1632P023"/>
    <m/>
    <n v="0.32212885154061627"/>
    <n v="0.25210658164427241"/>
    <x v="2"/>
    <m/>
    <s v="Broadwell"/>
    <s v="E04004201"/>
    <e v="#N/A"/>
    <n v="342"/>
    <n v="34.502923976608187"/>
    <x v="1"/>
    <b v="1"/>
  </r>
  <r>
    <s v="E1636"/>
    <s v="E07000083"/>
    <x v="2"/>
    <s v="Brockworth"/>
    <s v="SW"/>
    <s v="SD"/>
    <s v="Precepting parish"/>
    <n v="328180"/>
    <n v="3446.12"/>
    <n v="95.23"/>
    <n v="333900"/>
    <n v="3371.37"/>
    <n v="99.04"/>
    <s v="E1636P007"/>
    <m/>
    <n v="1.7429459442988605E-2"/>
    <n v="4.000840071406072E-2"/>
    <x v="7"/>
    <m/>
    <s v="Brockworth"/>
    <s v="E04004393"/>
    <n v="9205"/>
    <n v="9205"/>
    <n v="36.273764258555133"/>
    <x v="1"/>
    <b v="1"/>
  </r>
  <r>
    <s v="E1633"/>
    <s v="E07000080"/>
    <x v="3"/>
    <s v="Bromesberrow"/>
    <s v="SW"/>
    <s v="SD"/>
    <s v="Precepting parish"/>
    <n v="8448"/>
    <n v="179.26"/>
    <n v="47.13"/>
    <n v="8617"/>
    <n v="182.71"/>
    <n v="47.16"/>
    <s v="E1633P005"/>
    <m/>
    <n v="2.0004734848484848E-2"/>
    <n v="6.3653723742826288E-4"/>
    <x v="0"/>
    <m/>
    <s v="Bromesberrow"/>
    <s v="E04004298"/>
    <n v="416"/>
    <n v="416"/>
    <n v="20.713942307692307"/>
    <x v="1"/>
    <b v="1"/>
  </r>
  <r>
    <s v="E1635"/>
    <s v="E07000082"/>
    <x v="1"/>
    <s v="Brookthorpe with Whaddon"/>
    <s v="SW"/>
    <s v="SD"/>
    <s v="Precepting parish"/>
    <n v="16000"/>
    <n v="167.88"/>
    <n v="95.31"/>
    <n v="16540"/>
    <n v="166.62"/>
    <n v="99.27"/>
    <s v="E1635P007"/>
    <m/>
    <n v="3.3750000000000002E-2"/>
    <n v="4.1548630783758193E-2"/>
    <x v="2"/>
    <m/>
    <s v="Brookthorpe-with-Whaddon"/>
    <s v="E04004341"/>
    <n v="364"/>
    <n v="364"/>
    <n v="45.439560439560438"/>
    <x v="1"/>
    <b v="0"/>
  </r>
  <r>
    <s v="E1636"/>
    <s v="E07000083"/>
    <x v="2"/>
    <s v="Buckland"/>
    <s v="SW"/>
    <s v="SD"/>
    <s v="Precepting parish"/>
    <n v="9750"/>
    <n v="160.37"/>
    <n v="60.8"/>
    <n v="9750"/>
    <n v="174.59"/>
    <n v="55.85"/>
    <s v="E1636P008"/>
    <m/>
    <n v="0"/>
    <n v="-8.1414473684210453E-2"/>
    <x v="0"/>
    <m/>
    <s v="Buckland"/>
    <s v="E04004394"/>
    <e v="#N/A"/>
    <n v="213"/>
    <n v="45.774647887323944"/>
    <x v="1"/>
    <b v="1"/>
  </r>
  <r>
    <s v="E1635"/>
    <s v="E07000082"/>
    <x v="1"/>
    <s v="Cainscross"/>
    <s v="SW"/>
    <s v="SD"/>
    <s v="Precepting parish"/>
    <n v="318370"/>
    <n v="2156.5500000000002"/>
    <n v="147.63"/>
    <n v="345533"/>
    <n v="2167.16"/>
    <n v="159.44"/>
    <s v="E1635P008"/>
    <m/>
    <n v="8.531896849577536E-2"/>
    <n v="7.9997290523606338E-2"/>
    <x v="7"/>
    <m/>
    <s v="Cainscross"/>
    <s v="E04013025"/>
    <n v="7136"/>
    <n v="7136"/>
    <n v="48.421104260089685"/>
    <x v="2"/>
    <b v="1"/>
  </r>
  <r>
    <s v="E1635"/>
    <s v="E07000082"/>
    <x v="1"/>
    <s v="Cam"/>
    <s v="SW"/>
    <s v="SD"/>
    <s v="Precepting parish"/>
    <n v="314602"/>
    <n v="3325.84"/>
    <n v="94.59"/>
    <n v="333710"/>
    <n v="3402.55"/>
    <n v="98.08"/>
    <s v="E1635P009"/>
    <m/>
    <n v="6.0737058251377929E-2"/>
    <n v="3.6896077809493548E-2"/>
    <x v="7"/>
    <m/>
    <s v="Cam"/>
    <s v="E04004343"/>
    <n v="8495"/>
    <n v="8495"/>
    <n v="39.283107710417895"/>
    <x v="1"/>
    <b v="1"/>
  </r>
  <r>
    <s v="E1636"/>
    <s v="E07000083"/>
    <x v="2"/>
    <s v="Chaceley"/>
    <s v="SW"/>
    <s v="SD"/>
    <s v="Precepting parish"/>
    <n v="4500"/>
    <n v="56.68"/>
    <n v="79.39"/>
    <n v="4500"/>
    <n v="58.91"/>
    <n v="76.39"/>
    <s v="E1636P009"/>
    <m/>
    <n v="0"/>
    <n v="-3.778813452575891E-2"/>
    <x v="0"/>
    <m/>
    <s v="Chaceley"/>
    <s v="E04004395"/>
    <n v="128"/>
    <n v="128"/>
    <n v="35.15625"/>
    <x v="1"/>
    <b v="1"/>
  </r>
  <r>
    <s v="E1635"/>
    <s v="E07000082"/>
    <x v="1"/>
    <s v="Chalford"/>
    <s v="SW"/>
    <s v="SD"/>
    <s v="Precepting parish"/>
    <n v="215329"/>
    <n v="2481.44"/>
    <n v="86.78"/>
    <n v="225712"/>
    <n v="2500.56"/>
    <n v="90.26"/>
    <s v="E1635P010"/>
    <m/>
    <n v="4.8219236610024661E-2"/>
    <n v="4.0101405853883429E-2"/>
    <x v="5"/>
    <m/>
    <s v="Chalford"/>
    <s v="E04013001"/>
    <n v="6068"/>
    <n v="6068"/>
    <n v="37.197099538562952"/>
    <x v="1"/>
    <b v="1"/>
  </r>
  <r>
    <s v="E1631"/>
    <s v="E07000078"/>
    <x v="4"/>
    <s v="Charlton Kings"/>
    <s v="SW"/>
    <s v="SD"/>
    <s v="Precepting parish"/>
    <n v="241579"/>
    <n v="5014.2"/>
    <n v="48.18"/>
    <n v="260263"/>
    <n v="5049.8"/>
    <n v="51.54"/>
    <s v="E1631P001"/>
    <m/>
    <n v="7.7341159620662389E-2"/>
    <n v="6.9738480697384794E-2"/>
    <x v="7"/>
    <m/>
    <s v="Charlton Kings"/>
    <s v="E04012753"/>
    <n v="12021"/>
    <n v="12021"/>
    <n v="21.650694617752269"/>
    <x v="2"/>
    <b v="1"/>
  </r>
  <r>
    <s v="E1632"/>
    <s v="E07000079"/>
    <x v="0"/>
    <s v="Chedworth"/>
    <s v="SW"/>
    <s v="SD"/>
    <s v="Precepting parish"/>
    <n v="16426"/>
    <n v="438.04"/>
    <n v="37.5"/>
    <n v="16426"/>
    <n v="452.33"/>
    <n v="36.31"/>
    <s v="E1632P024"/>
    <m/>
    <n v="0"/>
    <n v="-3.1733333333333273E-2"/>
    <x v="2"/>
    <m/>
    <s v="Chedworth"/>
    <s v="E04004202"/>
    <n v="753"/>
    <n v="753"/>
    <n v="21.814077025232404"/>
    <x v="1"/>
    <b v="1"/>
  </r>
  <r>
    <s v="E1632"/>
    <s v="E07000079"/>
    <x v="0"/>
    <s v="Cherington"/>
    <s v="SW"/>
    <s v="SD"/>
    <s v="Precepting parish"/>
    <n v="3696"/>
    <n v="88.9"/>
    <n v="41.57"/>
    <n v="4065"/>
    <n v="95.94"/>
    <n v="42.37"/>
    <s v="E1632P025"/>
    <m/>
    <n v="9.9837662337662336E-2"/>
    <n v="1.924464758239108E-2"/>
    <x v="0"/>
    <m/>
    <s v="Cherington"/>
    <s v="E04004203"/>
    <e v="#N/A"/>
    <n v="137"/>
    <n v="29.67153284671533"/>
    <x v="1"/>
    <b v="1"/>
  </r>
  <r>
    <s v="E1632"/>
    <s v="E07000079"/>
    <x v="0"/>
    <s v="Chipping Campden"/>
    <s v="SW"/>
    <s v="SD"/>
    <s v="Precepting parish"/>
    <n v="139113"/>
    <n v="1451.57"/>
    <n v="95.84"/>
    <n v="153733"/>
    <n v="1523.04"/>
    <n v="100.94"/>
    <s v="E1632P026"/>
    <m/>
    <n v="0.1050944196444617"/>
    <n v="5.3213689482470725E-2"/>
    <x v="5"/>
    <m/>
    <s v="Chipping Campden"/>
    <s v="E04004204"/>
    <n v="2377"/>
    <n v="2377"/>
    <n v="64.675220866638625"/>
    <x v="1"/>
    <b v="1"/>
  </r>
  <r>
    <s v="E1633"/>
    <s v="E07000080"/>
    <x v="3"/>
    <s v="Churcham"/>
    <s v="SW"/>
    <s v="SD"/>
    <s v="Precepting parish"/>
    <n v="13000"/>
    <n v="278.77999999999997"/>
    <n v="46.63"/>
    <n v="13455"/>
    <n v="285.89"/>
    <n v="47.06"/>
    <s v="E1633P006"/>
    <m/>
    <n v="3.5000000000000003E-2"/>
    <n v="9.2215312030881347E-3"/>
    <x v="2"/>
    <m/>
    <s v="Churcham"/>
    <s v="E04004299"/>
    <n v="654"/>
    <n v="654"/>
    <n v="20.573394495412845"/>
    <x v="1"/>
    <b v="1"/>
  </r>
  <r>
    <s v="E1636"/>
    <s v="E07000083"/>
    <x v="2"/>
    <s v="Churchdown"/>
    <s v="SW"/>
    <s v="SD"/>
    <s v="Precepting parish"/>
    <n v="260000"/>
    <n v="4080.93"/>
    <n v="63.71"/>
    <n v="265800"/>
    <n v="4243.24"/>
    <n v="62.64"/>
    <s v="E1636P010"/>
    <m/>
    <n v="2.2307692307692306E-2"/>
    <n v="-1.679485167163711E-2"/>
    <x v="7"/>
    <m/>
    <s v="Churchdown"/>
    <s v="E04013264"/>
    <n v="10870"/>
    <n v="10870"/>
    <n v="24.452621895124196"/>
    <x v="1"/>
    <b v="1"/>
  </r>
  <r>
    <s v="E1633"/>
    <s v="E07000080"/>
    <x v="3"/>
    <s v="Cinderford"/>
    <s v="SW"/>
    <s v="SD"/>
    <s v="Precepting parish"/>
    <n v="498601"/>
    <n v="2515.8200000000002"/>
    <n v="198.19"/>
    <n v="545596"/>
    <n v="2541.04"/>
    <n v="214.71"/>
    <s v="E1633P007"/>
    <m/>
    <n v="9.4253721913915137E-2"/>
    <n v="8.3354356930218532E-2"/>
    <x v="6"/>
    <m/>
    <s v="Cinderford"/>
    <s v="E04004300"/>
    <n v="8773"/>
    <n v="8773"/>
    <n v="62.190356776473273"/>
    <x v="2"/>
    <b v="1"/>
  </r>
  <r>
    <s v="E1632"/>
    <s v="E07000079"/>
    <x v="0"/>
    <s v="Cirencester"/>
    <s v="SW"/>
    <s v="SD"/>
    <s v="Precepting parish"/>
    <n v="1673300"/>
    <n v="7427.23"/>
    <n v="225.29"/>
    <n v="1923000"/>
    <n v="7611.22"/>
    <n v="252.65"/>
    <s v="E1632P027"/>
    <m/>
    <n v="0.1492260802008008"/>
    <n v="0.12144347285720633"/>
    <x v="8"/>
    <e v="#N/A"/>
    <s v="Cirencester"/>
    <s v="E04013303"/>
    <n v="20185"/>
    <n v="20185"/>
    <n v="95.268763933614068"/>
    <x v="2"/>
    <b v="1"/>
  </r>
  <r>
    <s v="E1632"/>
    <s v="E07000079"/>
    <x v="0"/>
    <s v="Clapton"/>
    <s v="SW"/>
    <s v="SD"/>
    <s v="Precepting parish"/>
    <n v="420"/>
    <n v="66.83"/>
    <n v="6.28"/>
    <n v="420"/>
    <n v="66.650000000000006"/>
    <n v="6.3"/>
    <s v="E1632P028"/>
    <m/>
    <n v="0"/>
    <n v="3.1847133757961104E-3"/>
    <x v="0"/>
    <m/>
    <s v="Clapton"/>
    <s v="E04004206"/>
    <n v="117"/>
    <n v="117"/>
    <n v="3.5897435897435899"/>
    <x v="0"/>
    <b v="1"/>
  </r>
  <r>
    <s v="E1635"/>
    <s v="E07000082"/>
    <x v="1"/>
    <s v="Coaley"/>
    <s v="SW"/>
    <s v="SD"/>
    <s v="Precepting parish"/>
    <n v="15000"/>
    <n v="362.62"/>
    <n v="41.37"/>
    <n v="19370"/>
    <n v="366.06"/>
    <n v="52.91"/>
    <s v="E1635P011"/>
    <m/>
    <n v="0.29133333333333333"/>
    <n v="0.27894609620497945"/>
    <x v="2"/>
    <m/>
    <s v="Coaley"/>
    <s v="E04004345"/>
    <n v="828"/>
    <n v="828"/>
    <n v="23.393719806763286"/>
    <x v="1"/>
    <b v="1"/>
  </r>
  <r>
    <s v="E1632"/>
    <s v="E07000079"/>
    <x v="0"/>
    <s v="Coates"/>
    <s v="SW"/>
    <s v="SD"/>
    <s v="Precepting parish"/>
    <n v="10938"/>
    <n v="225.46"/>
    <n v="48.51"/>
    <n v="11973"/>
    <n v="237.84"/>
    <n v="50.34"/>
    <s v="E1632P029"/>
    <m/>
    <n v="9.4624245748765767E-2"/>
    <n v="3.7724180581323555E-2"/>
    <x v="2"/>
    <m/>
    <s v="Coates"/>
    <s v="E04012376"/>
    <n v="458"/>
    <n v="458"/>
    <n v="26.141921397379914"/>
    <x v="1"/>
    <b v="1"/>
  </r>
  <r>
    <s v="E1632"/>
    <s v="E07000079"/>
    <x v="0"/>
    <s v="Coberley"/>
    <s v="SW"/>
    <s v="SD"/>
    <s v="Precepting parish"/>
    <n v="10000"/>
    <n v="171.61"/>
    <n v="58.27"/>
    <n v="10250"/>
    <n v="196.84"/>
    <n v="52.07"/>
    <s v="E1632P030"/>
    <m/>
    <n v="2.5000000000000001E-2"/>
    <n v="-0.10640123562725248"/>
    <x v="2"/>
    <m/>
    <s v="Coberley"/>
    <s v="E04013304"/>
    <n v="373"/>
    <n v="373"/>
    <n v="27.479892761394101"/>
    <x v="1"/>
    <b v="1"/>
  </r>
  <r>
    <s v="E1632"/>
    <s v="E07000079"/>
    <x v="0"/>
    <s v="Cold Aston"/>
    <s v="SW"/>
    <s v="SD"/>
    <s v="Precepting parish"/>
    <n v="5000"/>
    <n v="138.82"/>
    <n v="36.020000000000003"/>
    <n v="5000"/>
    <n v="149.25"/>
    <n v="33.5"/>
    <s v="E1632P031"/>
    <m/>
    <n v="0"/>
    <n v="-6.996113270405338E-2"/>
    <x v="0"/>
    <m/>
    <s v="Cold Aston"/>
    <s v="E04004209"/>
    <n v="272"/>
    <n v="272"/>
    <n v="18.382352941176471"/>
    <x v="1"/>
    <b v="1"/>
  </r>
  <r>
    <s v="E1633"/>
    <s v="E07000080"/>
    <x v="3"/>
    <s v="Coleford"/>
    <s v="SW"/>
    <s v="SD"/>
    <s v="Precepting parish"/>
    <n v="505000"/>
    <n v="3049.02"/>
    <n v="165.63"/>
    <n v="560000"/>
    <n v="3146.32"/>
    <n v="177.99"/>
    <s v="E1633P008"/>
    <m/>
    <n v="0.10891089108910891"/>
    <n v="7.462416228944041E-2"/>
    <x v="6"/>
    <m/>
    <s v="Coleford"/>
    <s v="E04004301"/>
    <e v="#N/A"/>
    <n v="9275"/>
    <n v="60.377358490566039"/>
    <x v="2"/>
    <b v="1"/>
  </r>
  <r>
    <s v="E1632"/>
    <s v="E07000079"/>
    <x v="0"/>
    <s v="Colesbourne"/>
    <s v="SW"/>
    <s v="SD"/>
    <s v="Non-precepting parish"/>
    <n v="0"/>
    <n v="71.52"/>
    <n v="0"/>
    <n v="0"/>
    <n v="74.3"/>
    <n v="0"/>
    <s v="E1632P032"/>
    <m/>
    <m/>
    <m/>
    <x v="1"/>
    <m/>
    <s v="Colesbourne"/>
    <s v="E04012378"/>
    <n v="161"/>
    <n v="161"/>
    <n v="0"/>
    <x v="0"/>
    <b v="1"/>
  </r>
  <r>
    <s v="E1632"/>
    <s v="E07000079"/>
    <x v="0"/>
    <s v="Coln St. Aldwyns"/>
    <s v="SW"/>
    <s v="SD"/>
    <s v="Precepting parish"/>
    <n v="7710"/>
    <n v="167.32"/>
    <n v="46.08"/>
    <n v="10240"/>
    <n v="190.56"/>
    <n v="53.74"/>
    <s v="E1632P033"/>
    <m/>
    <n v="0.32814526588845655"/>
    <n v="0.16623263888888898"/>
    <x v="2"/>
    <m/>
    <s v="Coln St. Aldwyns"/>
    <s v="E04004211"/>
    <n v="217"/>
    <n v="217"/>
    <n v="47.1889400921659"/>
    <x v="1"/>
    <b v="1"/>
  </r>
  <r>
    <s v="E1632"/>
    <s v="E07000079"/>
    <x v="0"/>
    <s v="Coln St. Dennis"/>
    <s v="SW"/>
    <s v="SD"/>
    <s v="Precepting parish"/>
    <n v="2000"/>
    <n v="148.22999999999999"/>
    <n v="13.49"/>
    <n v="2000"/>
    <n v="161.30000000000001"/>
    <n v="12.4"/>
    <s v="E1632P034"/>
    <m/>
    <n v="0"/>
    <n v="-8.0800593031875451E-2"/>
    <x v="0"/>
    <m/>
    <s v="Coln St. Dennis"/>
    <s v="E04004212"/>
    <n v="183"/>
    <n v="183"/>
    <n v="10.928961748633879"/>
    <x v="1"/>
    <b v="1"/>
  </r>
  <r>
    <s v="E1632"/>
    <s v="E07000079"/>
    <x v="0"/>
    <s v="Compton Abdale"/>
    <s v="SW"/>
    <s v="SD"/>
    <s v="Non-precepting parish"/>
    <n v="0"/>
    <n v="75.86"/>
    <n v="0"/>
    <n v="0"/>
    <n v="75.900000000000006"/>
    <n v="0"/>
    <s v="E1632P035"/>
    <m/>
    <m/>
    <m/>
    <x v="1"/>
    <m/>
    <s v="Compton Abdale"/>
    <s v="E04004213"/>
    <n v="107"/>
    <n v="107"/>
    <n v="0"/>
    <x v="0"/>
    <b v="1"/>
  </r>
  <r>
    <s v="E1632"/>
    <s v="E07000079"/>
    <x v="0"/>
    <s v="Condicote"/>
    <s v="SW"/>
    <s v="SD"/>
    <s v="Precepting parish"/>
    <n v="750"/>
    <n v="73.64"/>
    <n v="10.18"/>
    <n v="750"/>
    <n v="73.849999999999994"/>
    <n v="10.16"/>
    <s v="E1632P036"/>
    <m/>
    <n v="0"/>
    <n v="-1.9646365422396439E-3"/>
    <x v="0"/>
    <m/>
    <s v="Condicote"/>
    <s v="E04004214"/>
    <n v="134"/>
    <n v="134"/>
    <n v="5.5970149253731343"/>
    <x v="1"/>
    <b v="1"/>
  </r>
  <r>
    <s v="E1633"/>
    <s v="E07000080"/>
    <x v="3"/>
    <s v="Corse"/>
    <s v="SW"/>
    <s v="SD"/>
    <s v="Precepting parish"/>
    <n v="7943"/>
    <n v="298.11"/>
    <n v="26.64"/>
    <n v="9928"/>
    <n v="308.61"/>
    <n v="32.17"/>
    <s v="E1633P009"/>
    <m/>
    <n v="0.24990557723781948"/>
    <n v="0.20758258258258261"/>
    <x v="0"/>
    <m/>
    <s v="Corse"/>
    <s v="E04004302"/>
    <n v="592"/>
    <n v="592"/>
    <n v="16.77027027027027"/>
    <x v="1"/>
    <b v="1"/>
  </r>
  <r>
    <s v="E1632"/>
    <s v="E07000079"/>
    <x v="0"/>
    <s v="Cowley"/>
    <s v="SW"/>
    <s v="SD"/>
    <s v="Precepting parish"/>
    <n v="6083"/>
    <n v="72.239999999999995"/>
    <n v="84.21"/>
    <n v="6200"/>
    <n v="72.7"/>
    <n v="85.28"/>
    <s v="E1632P037"/>
    <m/>
    <n v="1.9233930626335688E-2"/>
    <n v="1.2706329414558929E-2"/>
    <x v="0"/>
    <m/>
    <s v="Cowley"/>
    <s v="E04013305"/>
    <n v="406"/>
    <n v="203"/>
    <n v="30.541871921182267"/>
    <x v="1"/>
    <b v="1"/>
  </r>
  <r>
    <s v="E1635"/>
    <s v="E07000082"/>
    <x v="1"/>
    <s v="Cranham"/>
    <s v="SW"/>
    <s v="SD"/>
    <s v="Precepting parish"/>
    <n v="9750"/>
    <n v="246.08"/>
    <n v="39.619999999999997"/>
    <n v="11115"/>
    <n v="246.79"/>
    <n v="45.04"/>
    <s v="E1635P012"/>
    <m/>
    <n v="0.14000000000000001"/>
    <n v="0.1367995961635538"/>
    <x v="2"/>
    <m/>
    <s v="Cranham"/>
    <s v="E04013002"/>
    <n v="501"/>
    <n v="501"/>
    <n v="22.185628742514972"/>
    <x v="1"/>
    <b v="1"/>
  </r>
  <r>
    <s v="E1632"/>
    <s v="E07000079"/>
    <x v="0"/>
    <s v="Cutsdean"/>
    <s v="SW"/>
    <s v="SD"/>
    <s v="Precepting parish"/>
    <n v="1480"/>
    <n v="32.6"/>
    <n v="45.4"/>
    <n v="730"/>
    <n v="33.14"/>
    <n v="22.03"/>
    <s v="E1632P038"/>
    <m/>
    <n v="-0.5067567567567568"/>
    <n v="-0.51475770925110131"/>
    <x v="0"/>
    <m/>
    <s v="Cutsdean"/>
    <s v="E04004216"/>
    <n v="56"/>
    <n v="56"/>
    <n v="13.035714285714286"/>
    <x v="1"/>
    <b v="1"/>
  </r>
  <r>
    <s v="E1632"/>
    <s v="E07000079"/>
    <x v="0"/>
    <s v="Daglingworth"/>
    <s v="SW"/>
    <s v="SD"/>
    <s v="Precepting parish"/>
    <n v="7941"/>
    <n v="154.37"/>
    <n v="51.44"/>
    <n v="8180"/>
    <n v="158.47999999999999"/>
    <n v="51.61"/>
    <s v="E1632P039"/>
    <m/>
    <n v="3.0096965117743357E-2"/>
    <n v="3.3048211508553988E-3"/>
    <x v="0"/>
    <m/>
    <s v="Daglingworth"/>
    <s v="E04004217"/>
    <n v="237"/>
    <n v="237"/>
    <n v="34.514767932489448"/>
    <x v="1"/>
    <b v="1"/>
  </r>
  <r>
    <s v="E1636"/>
    <s v="E07000083"/>
    <x v="2"/>
    <s v="Deerhurst"/>
    <s v="SW"/>
    <s v="SD"/>
    <s v="Precepting parish"/>
    <n v="9770"/>
    <n v="425.79"/>
    <n v="22.95"/>
    <n v="9713"/>
    <n v="426.66"/>
    <n v="22.77"/>
    <s v="E1636P011"/>
    <m/>
    <n v="-5.8341862845445241E-3"/>
    <n v="-7.8431372549019485E-3"/>
    <x v="0"/>
    <m/>
    <s v="Deerhurst"/>
    <s v="E04004397"/>
    <n v="936"/>
    <n v="936"/>
    <n v="10.377136752136753"/>
    <x v="1"/>
    <b v="1"/>
  </r>
  <r>
    <s v="E1632"/>
    <s v="E07000079"/>
    <x v="0"/>
    <s v="Didmarton"/>
    <s v="SW"/>
    <s v="SD"/>
    <s v="Precepting parish"/>
    <n v="12835"/>
    <n v="199.19"/>
    <n v="64.430000000000007"/>
    <n v="13310"/>
    <n v="197.33"/>
    <n v="67.45"/>
    <s v="E1632P040"/>
    <m/>
    <n v="3.7008180755746009E-2"/>
    <n v="4.6872574887474712E-2"/>
    <x v="2"/>
    <m/>
    <s v="Didmarton"/>
    <s v="E04004218"/>
    <n v="381"/>
    <n v="381"/>
    <n v="34.934383202099738"/>
    <x v="1"/>
    <b v="1"/>
  </r>
  <r>
    <s v="E1632"/>
    <s v="E07000079"/>
    <x v="0"/>
    <s v="Donnington"/>
    <s v="SW"/>
    <s v="SD"/>
    <s v="Precepting parish"/>
    <n v="1000"/>
    <n v="55.21"/>
    <n v="18.11"/>
    <n v="1000"/>
    <n v="55.67"/>
    <n v="17.96"/>
    <s v="E1632P041"/>
    <m/>
    <n v="0"/>
    <n v="-8.2827167310877189E-3"/>
    <x v="0"/>
    <m/>
    <s v="Donnington"/>
    <s v="E04004219"/>
    <e v="#N/A"/>
    <n v="87"/>
    <n v="11.494252873563218"/>
    <x v="0"/>
    <b v="1"/>
  </r>
  <r>
    <s v="E1632"/>
    <s v="E07000079"/>
    <x v="0"/>
    <s v="Dowdeswell"/>
    <s v="SW"/>
    <s v="SD"/>
    <s v="Precepting parish"/>
    <n v="1300"/>
    <n v="84.28"/>
    <n v="15.42"/>
    <n v="1800"/>
    <n v="86.76"/>
    <n v="20.75"/>
    <s v="E1632P042"/>
    <m/>
    <n v="0.38461538461538464"/>
    <n v="0.34565499351491569"/>
    <x v="0"/>
    <m/>
    <s v="Dowdeswell"/>
    <s v="E04004220"/>
    <n v="150"/>
    <n v="150"/>
    <n v="12"/>
    <x v="1"/>
    <b v="1"/>
  </r>
  <r>
    <s v="E1632"/>
    <s v="E07000079"/>
    <x v="0"/>
    <s v="Down Ampney"/>
    <s v="SW"/>
    <s v="SD"/>
    <s v="Precepting parish"/>
    <n v="33650"/>
    <n v="278"/>
    <n v="121.04"/>
    <n v="40000"/>
    <n v="280.24"/>
    <n v="142.72999999999999"/>
    <s v="E1632P043"/>
    <m/>
    <n v="0.18870728083209509"/>
    <n v="0.17919695968274935"/>
    <x v="3"/>
    <m/>
    <s v="Down Ampney"/>
    <s v="E04004221"/>
    <n v="572"/>
    <n v="572"/>
    <n v="69.930069930069934"/>
    <x v="1"/>
    <b v="1"/>
  </r>
  <r>
    <s v="E1636"/>
    <s v="E07000083"/>
    <x v="2"/>
    <s v="Down Hatherley"/>
    <s v="SW"/>
    <s v="SD"/>
    <s v="Precepting parish"/>
    <n v="5500"/>
    <n v="220.12"/>
    <n v="24.99"/>
    <n v="6500"/>
    <n v="284.75"/>
    <n v="22.83"/>
    <s v="E1636P012"/>
    <m/>
    <n v="0.18181818181818182"/>
    <n v="-8.6434573829531819E-2"/>
    <x v="0"/>
    <m/>
    <s v="Down Hatherley"/>
    <s v="E04004398"/>
    <n v="420"/>
    <n v="420"/>
    <n v="15.476190476190476"/>
    <x v="1"/>
    <b v="1"/>
  </r>
  <r>
    <s v="E1632"/>
    <s v="E07000079"/>
    <x v="0"/>
    <s v="Driffield"/>
    <s v="SW"/>
    <s v="SD"/>
    <s v="Precepting parish"/>
    <n v="6000"/>
    <n v="72.44"/>
    <n v="82.83"/>
    <n v="6280"/>
    <n v="73.83"/>
    <n v="85.06"/>
    <s v="E1632P044"/>
    <m/>
    <n v="4.6666666666666669E-2"/>
    <n v="2.6922612579983147E-2"/>
    <x v="0"/>
    <m/>
    <s v="Driffield"/>
    <s v="E04013255"/>
    <e v="#N/A"/>
    <n v="173"/>
    <n v="36.300578034682083"/>
    <x v="1"/>
    <b v="1"/>
  </r>
  <r>
    <s v="E1633"/>
    <s v="E07000080"/>
    <x v="3"/>
    <s v="Drybrook"/>
    <s v="SW"/>
    <s v="SD"/>
    <s v="Precepting parish"/>
    <n v="53789"/>
    <n v="1052.42"/>
    <n v="51.11"/>
    <n v="69926"/>
    <n v="1073.04"/>
    <n v="65.17"/>
    <s v="E1633P010"/>
    <m/>
    <n v="0.30000557734852851"/>
    <n v="0.27509293680297403"/>
    <x v="4"/>
    <m/>
    <s v="Drybrook"/>
    <s v="E04004303"/>
    <n v="3207"/>
    <n v="3207"/>
    <n v="21.804178359837856"/>
    <x v="1"/>
    <b v="1"/>
  </r>
  <r>
    <s v="E1636"/>
    <s v="E07000083"/>
    <x v="2"/>
    <s v="Dumbleton"/>
    <s v="SW"/>
    <s v="SD"/>
    <s v="Precepting parish"/>
    <n v="18700"/>
    <n v="233.68"/>
    <n v="80.03"/>
    <n v="18700"/>
    <n v="241.97"/>
    <n v="77.28"/>
    <s v="E1636P013"/>
    <m/>
    <n v="0"/>
    <n v="-3.4362114207172313E-2"/>
    <x v="2"/>
    <m/>
    <s v="Dumbleton"/>
    <s v="E04013313"/>
    <n v="594"/>
    <n v="594"/>
    <n v="31.481481481481481"/>
    <x v="1"/>
    <b v="1"/>
  </r>
  <r>
    <s v="E1632"/>
    <s v="E07000079"/>
    <x v="0"/>
    <s v="Duntisbourne Abbots"/>
    <s v="SW"/>
    <s v="SD"/>
    <s v="Precepting parish"/>
    <n v="8000"/>
    <n v="192.49"/>
    <n v="41.56"/>
    <n v="8000"/>
    <n v="197.37"/>
    <n v="40.53"/>
    <s v="E1632P045"/>
    <m/>
    <n v="0"/>
    <n v="-2.4783445620789248E-2"/>
    <x v="0"/>
    <m/>
    <m/>
    <m/>
    <e v="#N/A"/>
    <n v="303"/>
    <n v="26.402640264026402"/>
    <x v="3"/>
    <b v="0"/>
  </r>
  <r>
    <s v="E1635"/>
    <s v="E07000082"/>
    <x v="1"/>
    <s v="Dursley"/>
    <s v="SW"/>
    <s v="SD"/>
    <s v="Precepting parish"/>
    <n v="537000"/>
    <n v="2478.56"/>
    <n v="216.66"/>
    <n v="550000"/>
    <n v="2464.27"/>
    <n v="223.19"/>
    <s v="E1635P013"/>
    <m/>
    <n v="2.4208566108007448E-2"/>
    <n v="3.0139388904273982E-2"/>
    <x v="6"/>
    <m/>
    <s v="Dursley"/>
    <s v="E04004347"/>
    <n v="7489"/>
    <n v="7489"/>
    <n v="73.441046868740827"/>
    <x v="2"/>
    <b v="1"/>
  </r>
  <r>
    <s v="E1633"/>
    <s v="E07000080"/>
    <x v="3"/>
    <s v="Dymock"/>
    <s v="SW"/>
    <s v="SD"/>
    <s v="Precepting parish"/>
    <n v="33000"/>
    <n v="521.98"/>
    <n v="63.22"/>
    <n v="35000"/>
    <n v="533.34"/>
    <n v="65.62"/>
    <s v="E1633P011"/>
    <m/>
    <n v="6.0606060606060608E-2"/>
    <n v="3.7962670041126315E-2"/>
    <x v="3"/>
    <m/>
    <s v="Dymock"/>
    <s v="E04004304"/>
    <n v="1187"/>
    <n v="1187"/>
    <n v="29.486099410278012"/>
    <x v="1"/>
    <b v="1"/>
  </r>
  <r>
    <s v="E1635"/>
    <s v="E07000082"/>
    <x v="1"/>
    <s v="Eastington"/>
    <s v="SW"/>
    <s v="SD"/>
    <s v="Precepting parish"/>
    <n v="97080"/>
    <n v="617.12"/>
    <n v="157.31"/>
    <n v="5000"/>
    <n v="629.69000000000005"/>
    <n v="7.94"/>
    <s v="E1635P014"/>
    <m/>
    <n v="-0.94849608570251343"/>
    <n v="-0.94952641281545991"/>
    <x v="0"/>
    <m/>
    <s v="Eastington"/>
    <s v="E04013414"/>
    <n v="2439"/>
    <n v="2493"/>
    <n v="2.0056157240272765"/>
    <x v="1"/>
    <b v="1"/>
  </r>
  <r>
    <s v="E1632"/>
    <s v="E07000079"/>
    <x v="0"/>
    <s v="Eastleach"/>
    <s v="SW"/>
    <s v="SD"/>
    <s v="Precepting parish"/>
    <n v="16000"/>
    <n v="186.27"/>
    <n v="85.9"/>
    <n v="17196"/>
    <n v="191.77"/>
    <n v="89.67"/>
    <s v="E1632P047"/>
    <m/>
    <n v="7.4749999999999997E-2"/>
    <n v="4.3888242142025559E-2"/>
    <x v="2"/>
    <m/>
    <s v="Eastleach"/>
    <s v="E04004225"/>
    <n v="307"/>
    <n v="307"/>
    <n v="56.013029315960914"/>
    <x v="1"/>
    <b v="1"/>
  </r>
  <r>
    <s v="E1632"/>
    <s v="E07000079"/>
    <x v="0"/>
    <s v="Ebrington"/>
    <s v="SW"/>
    <s v="SD"/>
    <s v="Precepting parish"/>
    <n v="14166"/>
    <n v="350.35"/>
    <n v="40.43"/>
    <n v="16067"/>
    <n v="369.29"/>
    <n v="43.51"/>
    <s v="E1632P048"/>
    <m/>
    <n v="0.13419455033178032"/>
    <n v="7.6181053673015045E-2"/>
    <x v="2"/>
    <m/>
    <s v="Ebrington"/>
    <s v="E04004226"/>
    <n v="612"/>
    <n v="612"/>
    <n v="26.253267973856211"/>
    <x v="1"/>
    <b v="1"/>
  </r>
  <r>
    <s v="E1632"/>
    <s v="E07000079"/>
    <x v="0"/>
    <s v="Edgeworth"/>
    <s v="SW"/>
    <s v="SD"/>
    <s v="Non-precepting parish"/>
    <n v="0"/>
    <n v="67.61"/>
    <n v="0"/>
    <n v="0"/>
    <n v="70.7"/>
    <n v="0"/>
    <s v="E1632P049"/>
    <m/>
    <m/>
    <m/>
    <x v="1"/>
    <m/>
    <s v="Edgeworth"/>
    <s v="E04004227"/>
    <n v="94"/>
    <n v="94"/>
    <n v="0"/>
    <x v="0"/>
    <b v="1"/>
  </r>
  <r>
    <s v="E1632"/>
    <s v="E07000079"/>
    <x v="0"/>
    <s v="Elkstone"/>
    <s v="SW"/>
    <s v="SD"/>
    <s v="Precepting parish"/>
    <n v="5500"/>
    <n v="124.96"/>
    <n v="44.01"/>
    <n v="6000"/>
    <n v="130.33000000000001"/>
    <n v="46.04"/>
    <s v="E1632P050"/>
    <m/>
    <n v="9.0909090909090912E-2"/>
    <n v="4.612588048170873E-2"/>
    <x v="0"/>
    <m/>
    <s v="Elkstone"/>
    <s v="E04012380"/>
    <n v="216"/>
    <n v="216"/>
    <n v="27.777777777777779"/>
    <x v="1"/>
    <b v="1"/>
  </r>
  <r>
    <s v="E1635"/>
    <s v="E07000082"/>
    <x v="1"/>
    <s v="Elmore"/>
    <s v="SW"/>
    <s v="SD"/>
    <s v="Precepting parish"/>
    <n v="2472"/>
    <n v="92.15"/>
    <n v="26.83"/>
    <n v="2472"/>
    <n v="94.82"/>
    <n v="26.07"/>
    <s v="E1635P015"/>
    <m/>
    <n v="0"/>
    <n v="-2.8326500186358482E-2"/>
    <x v="0"/>
    <m/>
    <s v="Elmore"/>
    <s v="E04004349"/>
    <n v="214"/>
    <n v="214"/>
    <n v="11.551401869158878"/>
    <x v="1"/>
    <b v="1"/>
  </r>
  <r>
    <s v="E1636"/>
    <s v="E07000083"/>
    <x v="2"/>
    <s v="Elmstone Hardwicke"/>
    <s v="SW"/>
    <s v="SD"/>
    <s v="Precepting parish"/>
    <n v="3730"/>
    <n v="118.36"/>
    <n v="31.51"/>
    <n v="3730"/>
    <n v="120.95"/>
    <n v="30.84"/>
    <s v="E1636P014"/>
    <m/>
    <n v="0"/>
    <n v="-2.1263091082196182E-2"/>
    <x v="0"/>
    <m/>
    <s v="Elmstone Hardwicke"/>
    <s v="E04004400"/>
    <n v="302"/>
    <n v="302"/>
    <n v="12.350993377483444"/>
    <x v="1"/>
    <b v="1"/>
  </r>
  <r>
    <s v="E1633"/>
    <s v="E07000080"/>
    <x v="3"/>
    <s v="English Bicknor"/>
    <s v="SW"/>
    <s v="SD"/>
    <s v="Precepting parish"/>
    <n v="8000"/>
    <n v="186.94"/>
    <n v="42.79"/>
    <n v="8036"/>
    <n v="191.05"/>
    <n v="42.06"/>
    <s v="E1633P012"/>
    <m/>
    <n v="4.4999999999999997E-3"/>
    <n v="-1.7060060761860174E-2"/>
    <x v="0"/>
    <m/>
    <s v="English Bicknor"/>
    <s v="E04004305"/>
    <n v="374"/>
    <n v="374"/>
    <n v="21.486631016042782"/>
    <x v="1"/>
    <b v="1"/>
  </r>
  <r>
    <s v="E1632"/>
    <s v="E07000079"/>
    <x v="0"/>
    <s v="Evenlode"/>
    <s v="SW"/>
    <s v="SD"/>
    <s v="Precepting parish"/>
    <n v="3185"/>
    <n v="112.87"/>
    <n v="28.22"/>
    <n v="3186"/>
    <n v="121.51"/>
    <n v="26.22"/>
    <s v="E1632P051"/>
    <m/>
    <n v="3.1397174254317112E-4"/>
    <n v="-7.087172218284904E-2"/>
    <x v="0"/>
    <m/>
    <s v="Evenlode"/>
    <s v="E04004229"/>
    <n v="147"/>
    <n v="147"/>
    <n v="21.673469387755102"/>
    <x v="1"/>
    <b v="1"/>
  </r>
  <r>
    <s v="E1632"/>
    <s v="E07000079"/>
    <x v="0"/>
    <s v="Fairford"/>
    <s v="SW"/>
    <s v="SD"/>
    <s v="Precepting parish"/>
    <n v="199000"/>
    <n v="1663.88"/>
    <n v="119.6"/>
    <n v="209640"/>
    <n v="1685.36"/>
    <n v="124.39"/>
    <s v="E1632P052"/>
    <m/>
    <n v="5.3467336683417084E-2"/>
    <n v="4.0050167224080321E-2"/>
    <x v="5"/>
    <m/>
    <s v="Fairford"/>
    <s v="E04012381"/>
    <n v="4249"/>
    <n v="4249"/>
    <n v="49.338667921863966"/>
    <x v="2"/>
    <b v="1"/>
  </r>
  <r>
    <s v="E1632"/>
    <s v="E07000079"/>
    <x v="0"/>
    <s v="Farmington"/>
    <s v="SW"/>
    <s v="SD"/>
    <s v="Non-precepting parish"/>
    <n v="0"/>
    <n v="82.44"/>
    <n v="0"/>
    <n v="0"/>
    <n v="88.13"/>
    <n v="0"/>
    <s v="E1632P053"/>
    <m/>
    <m/>
    <m/>
    <x v="1"/>
    <m/>
    <s v="Farmington"/>
    <s v="E04004231"/>
    <n v="92"/>
    <n v="92"/>
    <n v="0"/>
    <x v="0"/>
    <b v="1"/>
  </r>
  <r>
    <s v="E1636"/>
    <s v="E07000083"/>
    <x v="2"/>
    <s v="Forthampton"/>
    <s v="SW"/>
    <s v="SD"/>
    <s v="Precepting parish"/>
    <n v="3000"/>
    <n v="73.3"/>
    <n v="40.92"/>
    <n v="3500"/>
    <n v="77.36"/>
    <n v="45.24"/>
    <s v="E1636P015"/>
    <m/>
    <n v="0.16666666666666666"/>
    <n v="0.10557184750733138"/>
    <x v="0"/>
    <m/>
    <s v="Forthampton"/>
    <s v="E04004401"/>
    <n v="147"/>
    <n v="147"/>
    <n v="23.80952380952381"/>
    <x v="1"/>
    <b v="1"/>
  </r>
  <r>
    <s v="E1635"/>
    <s v="E07000082"/>
    <x v="1"/>
    <s v="Frampton on Severn"/>
    <s v="SW"/>
    <s v="SD"/>
    <s v="Precepting parish"/>
    <n v="18900"/>
    <n v="549.12"/>
    <n v="34.42"/>
    <n v="24570"/>
    <n v="546.04999999999995"/>
    <n v="45"/>
    <s v="E1635P016"/>
    <m/>
    <n v="0.3"/>
    <n v="0.30737943056362571"/>
    <x v="2"/>
    <m/>
    <s v="Frampton on Severn"/>
    <s v="E04004350"/>
    <n v="1465"/>
    <n v="1465"/>
    <n v="16.771331058020479"/>
    <x v="1"/>
    <b v="1"/>
  </r>
  <r>
    <s v="E1635"/>
    <s v="E07000082"/>
    <x v="1"/>
    <s v="Fretherne with Saul"/>
    <s v="SW"/>
    <s v="SD"/>
    <s v="Precepting parish"/>
    <n v="16900"/>
    <n v="280.67"/>
    <n v="60.21"/>
    <n v="17407"/>
    <n v="290.83999999999997"/>
    <n v="59.85"/>
    <s v="E1635P017"/>
    <m/>
    <n v="0.03"/>
    <n v="-5.9790732436472253E-3"/>
    <x v="2"/>
    <m/>
    <s v="Fretherne with Saul"/>
    <s v="E04004351"/>
    <n v="746"/>
    <n v="746"/>
    <n v="23.333780160857909"/>
    <x v="1"/>
    <b v="1"/>
  </r>
  <r>
    <s v="E1635"/>
    <s v="E07000082"/>
    <x v="1"/>
    <s v="Frocester"/>
    <s v="SW"/>
    <s v="SD"/>
    <s v="Precepting parish"/>
    <n v="1100"/>
    <n v="74.989999999999995"/>
    <n v="14.67"/>
    <n v="1100"/>
    <n v="75.98"/>
    <n v="14.48"/>
    <s v="E1635P018"/>
    <m/>
    <n v="0"/>
    <n v="-1.2951601908657089E-2"/>
    <x v="0"/>
    <m/>
    <s v="Frocester"/>
    <s v="E04004352"/>
    <n v="157"/>
    <n v="157"/>
    <n v="7.0063694267515926"/>
    <x v="1"/>
    <b v="1"/>
  </r>
  <r>
    <s v="E1633"/>
    <s v="E07000080"/>
    <x v="3"/>
    <s v="Gorsley and Kilcot"/>
    <s v="SW"/>
    <s v="SD"/>
    <s v="Precepting parish"/>
    <n v="6200"/>
    <n v="132.28"/>
    <n v="46.87"/>
    <n v="6200"/>
    <n v="132.68"/>
    <n v="46.73"/>
    <s v="E1633P013"/>
    <m/>
    <n v="0"/>
    <n v="-2.9869852784297113E-3"/>
    <x v="0"/>
    <m/>
    <s v="Gorsley and Kilcot"/>
    <s v="E04004334"/>
    <n v="258"/>
    <n v="258"/>
    <n v="24.031007751937985"/>
    <x v="1"/>
    <b v="1"/>
  </r>
  <r>
    <s v="E1636"/>
    <s v="E07000083"/>
    <x v="2"/>
    <s v="Gotherington"/>
    <s v="SW"/>
    <s v="SD"/>
    <s v="Precepting parish"/>
    <n v="19362"/>
    <n v="587.77"/>
    <n v="32.94"/>
    <n v="19943"/>
    <n v="632.07000000000005"/>
    <n v="31.55"/>
    <s v="E1636P016"/>
    <m/>
    <n v="3.0007230657989877E-2"/>
    <n v="-4.2197935640558501E-2"/>
    <x v="2"/>
    <m/>
    <s v="Gotherington"/>
    <s v="E04004402"/>
    <n v="1131"/>
    <n v="1131"/>
    <n v="17.633068081343943"/>
    <x v="1"/>
    <b v="1"/>
  </r>
  <r>
    <s v="E1635"/>
    <s v="E07000082"/>
    <x v="1"/>
    <s v="Great Oldbury"/>
    <s v="SW"/>
    <s v="SD"/>
    <s v="Precepting parish"/>
    <n v="38430"/>
    <n v="859.43"/>
    <n v="44.72"/>
    <n v="68185"/>
    <n v="960.81"/>
    <n v="70.97"/>
    <s v="E1635P054"/>
    <m/>
    <n v="0.7742648972157169"/>
    <n v="0.58698568872987478"/>
    <x v="4"/>
    <m/>
    <s v="Great Oldbury"/>
    <s v="E04013415"/>
    <e v="#N/A"/>
    <s v="New Parish"/>
    <m/>
    <x v="1"/>
    <b v="1"/>
  </r>
  <r>
    <s v="E1632"/>
    <s v="E07000079"/>
    <x v="0"/>
    <s v="Great Rissington"/>
    <s v="SW"/>
    <s v="SD"/>
    <s v="Precepting parish"/>
    <n v="10050"/>
    <n v="202.22"/>
    <n v="49.7"/>
    <n v="10550"/>
    <n v="211.74"/>
    <n v="49.83"/>
    <s v="E1632P054"/>
    <m/>
    <n v="4.975124378109453E-2"/>
    <n v="2.6156941649898482E-3"/>
    <x v="2"/>
    <m/>
    <s v="Great Rissington"/>
    <s v="E04004232"/>
    <n v="355"/>
    <n v="355"/>
    <n v="29.718309859154928"/>
    <x v="1"/>
    <b v="1"/>
  </r>
  <r>
    <s v="E1636"/>
    <s v="E07000083"/>
    <x v="2"/>
    <s v="Great Witcombe"/>
    <s v="SW"/>
    <s v="SD"/>
    <s v="Precepting parish"/>
    <n v="770"/>
    <n v="49.41"/>
    <n v="15.58"/>
    <n v="770"/>
    <n v="48.91"/>
    <n v="15.74"/>
    <s v="E1636P017"/>
    <m/>
    <n v="0"/>
    <n v="1.0269576379974336E-2"/>
    <x v="0"/>
    <m/>
    <s v="Great Witcombe"/>
    <s v="E04004403"/>
    <n v="83"/>
    <n v="83"/>
    <n v="9.2771084337349397"/>
    <x v="0"/>
    <b v="1"/>
  </r>
  <r>
    <s v="E1636"/>
    <s v="E07000083"/>
    <x v="2"/>
    <s v="Gretton"/>
    <s v="SW"/>
    <s v="SD"/>
    <s v="Precepting parish"/>
    <n v="11752"/>
    <n v="265.3"/>
    <n v="44.3"/>
    <n v="12058"/>
    <n v="263"/>
    <n v="45.85"/>
    <s v="E1636P018"/>
    <m/>
    <n v="2.6038121170864535E-2"/>
    <n v="3.4988713318284521E-2"/>
    <x v="2"/>
    <m/>
    <s v="Gretton"/>
    <s v="E04004434"/>
    <e v="#N/A"/>
    <n v="528"/>
    <n v="22.837121212121211"/>
    <x v="1"/>
    <b v="1"/>
  </r>
  <r>
    <s v="E1632"/>
    <s v="E07000079"/>
    <x v="0"/>
    <s v="Guiting Power"/>
    <s v="SW"/>
    <s v="SD"/>
    <s v="Precepting parish"/>
    <n v="4805"/>
    <n v="164.97"/>
    <n v="29.13"/>
    <n v="4805"/>
    <n v="171.8"/>
    <n v="27.97"/>
    <s v="E1632P055"/>
    <m/>
    <n v="0"/>
    <n v="-3.9821489872983187E-2"/>
    <x v="0"/>
    <m/>
    <s v="Guiting Power"/>
    <s v="E04004233"/>
    <n v="296"/>
    <n v="296"/>
    <n v="16.233108108108109"/>
    <x v="1"/>
    <b v="1"/>
  </r>
  <r>
    <s v="E1635"/>
    <s v="E07000082"/>
    <x v="1"/>
    <s v="Ham and Stone"/>
    <s v="SW"/>
    <s v="SD"/>
    <s v="Precepting parish"/>
    <n v="11761"/>
    <n v="353.79"/>
    <n v="33.24"/>
    <n v="12485"/>
    <n v="359.17"/>
    <n v="34.76"/>
    <s v="E1635P019"/>
    <m/>
    <n v="6.1559391208230591E-2"/>
    <n v="4.5728038507821776E-2"/>
    <x v="2"/>
    <m/>
    <s v="Ham and Stone"/>
    <s v="E04004353"/>
    <n v="801"/>
    <n v="801"/>
    <n v="15.586766541822721"/>
    <x v="1"/>
    <b v="1"/>
  </r>
  <r>
    <s v="E1635"/>
    <s v="E07000082"/>
    <x v="1"/>
    <s v="Hamfallow"/>
    <s v="SW"/>
    <s v="SD"/>
    <s v="Precepting parish"/>
    <n v="31400"/>
    <n v="398.14"/>
    <n v="78.87"/>
    <n v="32400"/>
    <n v="397.86"/>
    <n v="81.44"/>
    <s v="E1635P020"/>
    <m/>
    <n v="3.1847133757961783E-2"/>
    <n v="3.258526689489024E-2"/>
    <x v="3"/>
    <m/>
    <s v="Hamfallow"/>
    <s v="E04004354"/>
    <n v="1089"/>
    <n v="1089"/>
    <n v="29.75206611570248"/>
    <x v="1"/>
    <b v="1"/>
  </r>
  <r>
    <s v="E1632"/>
    <s v="E07000079"/>
    <x v="0"/>
    <s v="Hampnett"/>
    <s v="SW"/>
    <s v="SD"/>
    <s v="Non-precepting parish"/>
    <n v="0"/>
    <n v="40.869999999999997"/>
    <n v="0"/>
    <n v="0"/>
    <n v="42.63"/>
    <n v="0"/>
    <s v="E1632P056"/>
    <m/>
    <m/>
    <m/>
    <x v="1"/>
    <m/>
    <s v="Hampnett"/>
    <s v="E04004234"/>
    <n v="55"/>
    <n v="55"/>
    <n v="0"/>
    <x v="0"/>
    <b v="1"/>
  </r>
  <r>
    <s v="E1635"/>
    <s v="E07000082"/>
    <x v="1"/>
    <s v="Hardwicke"/>
    <s v="SW"/>
    <s v="SD"/>
    <s v="Precepting parish"/>
    <n v="56272"/>
    <n v="1480.83"/>
    <n v="38"/>
    <n v="56106"/>
    <n v="1476.49"/>
    <n v="38"/>
    <s v="E1635P021"/>
    <m/>
    <n v="-2.9499573500142168E-3"/>
    <n v="0"/>
    <x v="4"/>
    <m/>
    <s v="Hardwicke"/>
    <s v="E04013004"/>
    <n v="4399"/>
    <n v="4399"/>
    <n v="12.754262332348262"/>
    <x v="1"/>
    <b v="1"/>
  </r>
  <r>
    <s v="E1635"/>
    <s v="E07000082"/>
    <x v="1"/>
    <s v="Harescombe"/>
    <s v="SW"/>
    <s v="SD"/>
    <s v="Precepting parish"/>
    <n v="5250"/>
    <n v="109.09"/>
    <n v="48.13"/>
    <n v="5720"/>
    <n v="115.15"/>
    <n v="49.67"/>
    <s v="E1635P022"/>
    <m/>
    <n v="8.9523809523809519E-2"/>
    <n v="3.1996675670060232E-2"/>
    <x v="0"/>
    <m/>
    <s v="Harescombe"/>
    <s v="E04004356"/>
    <n v="211"/>
    <n v="211"/>
    <n v="27.109004739336491"/>
    <x v="1"/>
    <b v="1"/>
  </r>
  <r>
    <s v="E1635"/>
    <s v="E07000082"/>
    <x v="1"/>
    <s v="Haresfield"/>
    <s v="SW"/>
    <s v="SD"/>
    <s v="Precepting parish"/>
    <n v="11654"/>
    <n v="153.33000000000001"/>
    <n v="76.010000000000005"/>
    <n v="11700"/>
    <n v="152.63"/>
    <n v="76.66"/>
    <s v="E1635P023"/>
    <m/>
    <n v="3.9471426119787201E-3"/>
    <n v="8.5515063807392634E-3"/>
    <x v="2"/>
    <m/>
    <s v="Haresfield"/>
    <s v="E04013005"/>
    <n v="387"/>
    <n v="387"/>
    <n v="30.232558139534884"/>
    <x v="1"/>
    <b v="1"/>
  </r>
  <r>
    <s v="E1633"/>
    <s v="E07000080"/>
    <x v="3"/>
    <s v="Hartpury"/>
    <s v="SW"/>
    <s v="SD"/>
    <s v="Precepting parish"/>
    <n v="10315"/>
    <n v="373.71"/>
    <n v="27.6"/>
    <n v="11346"/>
    <n v="389.83"/>
    <n v="29.1"/>
    <s v="E1633P014"/>
    <m/>
    <n v="9.9951526902569074E-2"/>
    <n v="5.434782608695652E-2"/>
    <x v="2"/>
    <m/>
    <s v="Hartpury"/>
    <s v="E04004306"/>
    <n v="1785"/>
    <n v="1785"/>
    <n v="6.356302521008403"/>
    <x v="1"/>
    <b v="1"/>
  </r>
  <r>
    <s v="E1636"/>
    <s v="E07000083"/>
    <x v="2"/>
    <s v="Hasfield"/>
    <s v="SW"/>
    <s v="SD"/>
    <s v="Precepting parish"/>
    <n v="1540"/>
    <n v="65.989999999999995"/>
    <n v="23.34"/>
    <n v="1660"/>
    <n v="65.510000000000005"/>
    <n v="25.34"/>
    <s v="E1636P019"/>
    <m/>
    <n v="7.792207792207792E-2"/>
    <n v="8.5689802913453295E-2"/>
    <x v="0"/>
    <m/>
    <s v="Hasfield"/>
    <s v="E04004404"/>
    <n v="123"/>
    <n v="123"/>
    <n v="13.495934959349594"/>
    <x v="0"/>
    <b v="1"/>
  </r>
  <r>
    <s v="E1632"/>
    <s v="E07000079"/>
    <x v="0"/>
    <s v="Hatherop"/>
    <s v="SW"/>
    <s v="SD"/>
    <s v="Precepting parish"/>
    <n v="3345"/>
    <n v="90.05"/>
    <n v="37.15"/>
    <n v="3540"/>
    <n v="92.49"/>
    <n v="38.28"/>
    <s v="E1632P057"/>
    <m/>
    <n v="5.829596412556054E-2"/>
    <n v="3.041722745625848E-2"/>
    <x v="0"/>
    <m/>
    <s v="Hatherop"/>
    <s v="E04004235"/>
    <n v="172"/>
    <n v="172"/>
    <n v="20.581395348837209"/>
    <x v="1"/>
    <b v="1"/>
  </r>
  <r>
    <s v="E1636"/>
    <s v="E07000083"/>
    <x v="2"/>
    <s v="Hawling"/>
    <s v="SW"/>
    <s v="SD"/>
    <s v="Non-precepting parish"/>
    <n v="0"/>
    <n v="93.06"/>
    <n v="0"/>
    <n v="0"/>
    <n v="101.81"/>
    <n v="0"/>
    <s v="E1636P020"/>
    <m/>
    <m/>
    <m/>
    <x v="1"/>
    <m/>
    <s v="Hawling"/>
    <s v="E04004405"/>
    <n v="130"/>
    <n v="130"/>
    <n v="0"/>
    <x v="0"/>
    <b v="1"/>
  </r>
  <r>
    <s v="E1632"/>
    <s v="E07000079"/>
    <x v="0"/>
    <s v="Hazleton"/>
    <s v="SW"/>
    <s v="SD"/>
    <s v="Non-precepting parish"/>
    <n v="0"/>
    <n v="110.24"/>
    <n v="0"/>
    <n v="0"/>
    <n v="117.47"/>
    <n v="0"/>
    <s v="E1632P058"/>
    <m/>
    <m/>
    <m/>
    <x v="1"/>
    <m/>
    <s v="Hazleton"/>
    <s v="E04004236"/>
    <n v="174"/>
    <n v="174"/>
    <n v="0"/>
    <x v="0"/>
    <b v="1"/>
  </r>
  <r>
    <s v="E1633"/>
    <s v="E07000080"/>
    <x v="3"/>
    <s v="Hewelsfield and Brockweir"/>
    <s v="SW"/>
    <s v="SD"/>
    <s v="Precepting parish"/>
    <n v="9243"/>
    <n v="250.08"/>
    <n v="36.96"/>
    <n v="9243"/>
    <n v="254.3"/>
    <n v="36.35"/>
    <s v="E1633P015"/>
    <m/>
    <n v="0"/>
    <n v="-1.650432900432899E-2"/>
    <x v="0"/>
    <m/>
    <s v="Hewelsfield and Brockweir"/>
    <s v="E04004307"/>
    <n v="452"/>
    <n v="452"/>
    <n v="20.449115044247787"/>
    <x v="1"/>
    <b v="1"/>
  </r>
  <r>
    <s v="E1636"/>
    <s v="E07000083"/>
    <x v="2"/>
    <s v="Highnam"/>
    <s v="SW"/>
    <s v="SD"/>
    <s v="Precepting parish"/>
    <n v="52000"/>
    <n v="880.4"/>
    <n v="59.06"/>
    <n v="54000"/>
    <n v="880.81"/>
    <n v="61.31"/>
    <s v="E1636P021"/>
    <m/>
    <n v="3.8461538461538464E-2"/>
    <n v="3.8096850660345412E-2"/>
    <x v="4"/>
    <m/>
    <s v="Highnam"/>
    <s v="E04013265"/>
    <n v="2142"/>
    <n v="2142"/>
    <n v="25.210084033613445"/>
    <x v="1"/>
    <b v="1"/>
  </r>
  <r>
    <s v="E1635"/>
    <s v="E07000082"/>
    <x v="1"/>
    <s v="Hillesley and Tresham"/>
    <s v="SW"/>
    <s v="SD"/>
    <s v="Precepting parish"/>
    <n v="8800"/>
    <n v="305.95999999999998"/>
    <n v="28.76"/>
    <n v="9020"/>
    <n v="312.08"/>
    <n v="28.9"/>
    <s v="E1635P024"/>
    <m/>
    <n v="2.5000000000000001E-2"/>
    <n v="4.8678720445061545E-3"/>
    <x v="0"/>
    <m/>
    <s v="Hillesley and Tresham"/>
    <s v="E04004358"/>
    <n v="588"/>
    <n v="588"/>
    <n v="15.34013605442177"/>
    <x v="1"/>
    <b v="1"/>
  </r>
  <r>
    <s v="E1635"/>
    <s v="E07000082"/>
    <x v="1"/>
    <s v="Hinton"/>
    <s v="SW"/>
    <s v="SD"/>
    <s v="Precepting parish"/>
    <n v="49605"/>
    <n v="421.19"/>
    <n v="117.77"/>
    <n v="53130"/>
    <n v="426.37"/>
    <n v="124.61"/>
    <s v="E1635P025"/>
    <m/>
    <n v="7.1061384941034172E-2"/>
    <n v="5.8079307124055395E-2"/>
    <x v="4"/>
    <m/>
    <s v="Hinton"/>
    <s v="E04004359"/>
    <e v="#N/A"/>
    <n v="1279"/>
    <n v="41.540265832681783"/>
    <x v="1"/>
    <b v="1"/>
  </r>
  <r>
    <s v="E1635"/>
    <s v="E07000082"/>
    <x v="1"/>
    <s v="Horsley"/>
    <s v="SW"/>
    <s v="SD"/>
    <s v="Precepting parish"/>
    <n v="40700"/>
    <n v="362.96"/>
    <n v="112.13"/>
    <n v="46805"/>
    <n v="373.87"/>
    <n v="125.19"/>
    <s v="E1635P026"/>
    <m/>
    <n v="0.15"/>
    <n v="0.11647195219834124"/>
    <x v="3"/>
    <m/>
    <s v="Horsley"/>
    <s v="E04004360"/>
    <e v="#N/A"/>
    <n v="835"/>
    <n v="56.053892215568865"/>
    <x v="1"/>
    <b v="1"/>
  </r>
  <r>
    <s v="E1636"/>
    <s v="E07000083"/>
    <x v="2"/>
    <s v="Hucclecote"/>
    <s v="SW"/>
    <s v="SD"/>
    <s v="Precepting parish"/>
    <n v="56910"/>
    <n v="991.42"/>
    <n v="57.4"/>
    <n v="60320"/>
    <n v="1005.4"/>
    <n v="60"/>
    <s v="E1636P022"/>
    <m/>
    <n v="5.9919170620277629E-2"/>
    <n v="4.5296167247386783E-2"/>
    <x v="4"/>
    <m/>
    <s v="Hucclecote"/>
    <s v="E04004407"/>
    <n v="3044"/>
    <n v="3044"/>
    <n v="19.816031537450723"/>
    <x v="1"/>
    <b v="1"/>
  </r>
  <r>
    <s v="E1633"/>
    <s v="E07000080"/>
    <x v="3"/>
    <s v="Huntley"/>
    <s v="SW"/>
    <s v="SD"/>
    <s v="Precepting parish"/>
    <n v="25196"/>
    <n v="437.56"/>
    <n v="57.58"/>
    <n v="25196"/>
    <n v="444.07"/>
    <n v="56.74"/>
    <s v="E1633P016"/>
    <m/>
    <n v="0"/>
    <n v="-1.4588398749565757E-2"/>
    <x v="3"/>
    <m/>
    <s v="Huntley"/>
    <s v="E04004308"/>
    <n v="1148"/>
    <n v="1148"/>
    <n v="21.94773519163763"/>
    <x v="1"/>
    <b v="1"/>
  </r>
  <r>
    <s v="E1635"/>
    <s v="E07000082"/>
    <x v="1"/>
    <s v="Hunts Grove"/>
    <s v="SW"/>
    <s v="SD"/>
    <s v="Precepting parish"/>
    <n v="54000"/>
    <n v="1018.69"/>
    <n v="53.01"/>
    <n v="55620"/>
    <n v="1051.95"/>
    <n v="52.87"/>
    <s v="E1635P053"/>
    <m/>
    <n v="0.03"/>
    <n v="-2.6410111299754869E-3"/>
    <x v="4"/>
    <m/>
    <s v="Hunts Grove"/>
    <s v="E04013006"/>
    <n v="2122"/>
    <n v="2122"/>
    <n v="26.211121583411874"/>
    <x v="1"/>
    <b v="1"/>
  </r>
  <r>
    <s v="E1632"/>
    <s v="E07000079"/>
    <x v="0"/>
    <s v="Icomb"/>
    <s v="SW"/>
    <s v="SD"/>
    <s v="Precepting parish"/>
    <n v="3000"/>
    <n v="93.25"/>
    <n v="32.17"/>
    <n v="3000"/>
    <n v="93.28"/>
    <n v="32.159999999999997"/>
    <s v="E1632P059"/>
    <m/>
    <n v="0"/>
    <n v="-3.1084861672381461E-4"/>
    <x v="0"/>
    <m/>
    <s v="Icomb"/>
    <s v="E04004237"/>
    <n v="109"/>
    <n v="109"/>
    <n v="27.522935779816514"/>
    <x v="0"/>
    <b v="1"/>
  </r>
  <r>
    <s v="E1636"/>
    <s v="E07000083"/>
    <x v="2"/>
    <s v="Innsworth"/>
    <s v="SW"/>
    <s v="SD"/>
    <s v="Precepting parish"/>
    <n v="21000"/>
    <n v="845.23"/>
    <n v="24.85"/>
    <n v="21000"/>
    <n v="1121.72"/>
    <n v="18.72"/>
    <s v="E1636P023"/>
    <m/>
    <n v="0"/>
    <n v="-0.24668008048289747"/>
    <x v="2"/>
    <m/>
    <s v="Innsworth"/>
    <s v="E04013266"/>
    <n v="3315"/>
    <n v="3315"/>
    <n v="6.3348416289592757"/>
    <x v="1"/>
    <b v="1"/>
  </r>
  <r>
    <s v="E1632"/>
    <s v="E07000079"/>
    <x v="0"/>
    <s v="Kemble"/>
    <s v="SW"/>
    <s v="SD"/>
    <s v="Precepting parish"/>
    <n v="32842"/>
    <n v="550.53"/>
    <n v="59.65"/>
    <n v="35181"/>
    <n v="572.59"/>
    <n v="61.44"/>
    <s v="E1632P060"/>
    <m/>
    <n v="7.1219779550575485E-2"/>
    <n v="3.0008382229673079E-2"/>
    <x v="3"/>
    <m/>
    <s v="Kemble and Ewen"/>
    <s v="E04004238"/>
    <n v="1176"/>
    <n v="1176"/>
    <n v="29.915816326530614"/>
    <x v="1"/>
    <b v="0"/>
  </r>
  <r>
    <s v="E1633"/>
    <s v="E07000080"/>
    <x v="3"/>
    <s v="Kempley"/>
    <s v="SW"/>
    <s v="SD"/>
    <s v="Precepting parish"/>
    <n v="6652"/>
    <n v="137.66"/>
    <n v="48.32"/>
    <n v="7255"/>
    <n v="138.09"/>
    <n v="52.54"/>
    <s v="E1633P017"/>
    <m/>
    <n v="9.0649428743235116E-2"/>
    <n v="8.7334437086092689E-2"/>
    <x v="0"/>
    <m/>
    <s v="Kempley"/>
    <s v="E04004309"/>
    <n v="283"/>
    <n v="283"/>
    <n v="25.636042402826856"/>
    <x v="1"/>
    <b v="1"/>
  </r>
  <r>
    <s v="E1632"/>
    <s v="E07000079"/>
    <x v="0"/>
    <s v="Kempsford"/>
    <s v="SW"/>
    <s v="SD"/>
    <s v="Precepting parish"/>
    <n v="25640"/>
    <n v="476.32"/>
    <n v="53.83"/>
    <n v="27150"/>
    <n v="483.36"/>
    <n v="56.17"/>
    <s v="E1632P061"/>
    <m/>
    <n v="5.8892355694227766E-2"/>
    <n v="4.3470183912316614E-2"/>
    <x v="3"/>
    <m/>
    <s v="Kempsford"/>
    <s v="E04012382"/>
    <n v="1176"/>
    <n v="1176"/>
    <n v="23.086734693877553"/>
    <x v="1"/>
    <b v="1"/>
  </r>
  <r>
    <s v="E1635"/>
    <s v="E07000082"/>
    <x v="1"/>
    <s v="King's Stanley"/>
    <s v="SW"/>
    <s v="SD"/>
    <s v="Precepting parish"/>
    <n v="57830"/>
    <n v="989.78"/>
    <n v="58.43"/>
    <n v="65505"/>
    <n v="987.81"/>
    <n v="66.31"/>
    <s v="E1635P027"/>
    <m/>
    <n v="0.13271658308836246"/>
    <n v="0.1348622283073764"/>
    <x v="4"/>
    <m/>
    <s v="King's Stanley"/>
    <s v="E04004361"/>
    <n v="2544"/>
    <n v="2544"/>
    <n v="25.748820754716981"/>
    <x v="1"/>
    <b v="1"/>
  </r>
  <r>
    <s v="E1632"/>
    <s v="E07000079"/>
    <x v="0"/>
    <s v="Kingscote"/>
    <s v="SW"/>
    <s v="SD"/>
    <s v="Precepting parish"/>
    <n v="5060"/>
    <n v="168.07"/>
    <n v="30.11"/>
    <n v="5470"/>
    <n v="170.47"/>
    <n v="32.090000000000003"/>
    <s v="E1632P062"/>
    <m/>
    <n v="8.1027667984189727E-2"/>
    <n v="6.5758884091664027E-2"/>
    <x v="0"/>
    <m/>
    <s v="Kingscote"/>
    <s v="E04004240"/>
    <n v="306"/>
    <n v="306"/>
    <n v="17.875816993464053"/>
    <x v="1"/>
    <b v="1"/>
  </r>
  <r>
    <s v="E1635"/>
    <s v="E07000082"/>
    <x v="1"/>
    <s v="Kingswood"/>
    <s v="SW"/>
    <s v="SD"/>
    <s v="Precepting parish"/>
    <n v="128294"/>
    <n v="578.1"/>
    <n v="221.92"/>
    <n v="135992"/>
    <n v="582.22"/>
    <n v="233.57"/>
    <s v="E1635P028"/>
    <m/>
    <n v="6.0002806054842782E-2"/>
    <n v="5.24963950973324E-2"/>
    <x v="5"/>
    <m/>
    <s v="Kingswood"/>
    <s v="E04013026"/>
    <e v="#N/A"/>
    <n v="1612"/>
    <n v="84.362282878411904"/>
    <x v="1"/>
    <b v="1"/>
  </r>
  <r>
    <s v="E1632"/>
    <s v="E07000079"/>
    <x v="0"/>
    <s v="Lechlade"/>
    <s v="SW"/>
    <s v="SD"/>
    <s v="Precepting parish"/>
    <n v="225045"/>
    <n v="1673.19"/>
    <n v="134.5"/>
    <n v="238337"/>
    <n v="1718.46"/>
    <n v="138.69"/>
    <s v="E1632P063"/>
    <m/>
    <n v="5.9063742806994154E-2"/>
    <n v="3.1152416356877308E-2"/>
    <x v="5"/>
    <m/>
    <s v="Lechlade"/>
    <s v="E04004241"/>
    <n v="3138"/>
    <n v="3138"/>
    <n v="75.951880178457614"/>
    <x v="2"/>
    <b v="1"/>
  </r>
  <r>
    <s v="E1631"/>
    <s v="E07000078"/>
    <x v="4"/>
    <s v="Leckhampton with Warden Hill"/>
    <s v="SW"/>
    <s v="SD"/>
    <s v="Precepting parish"/>
    <n v="92244"/>
    <n v="3481.9"/>
    <n v="26.49"/>
    <n v="96505"/>
    <n v="3523.3"/>
    <n v="27.39"/>
    <s v="E1631P002"/>
    <m/>
    <n v="4.61927063006808E-2"/>
    <n v="3.3975084937712424E-2"/>
    <x v="4"/>
    <m/>
    <s v="Leckhampton with Warden Hill"/>
    <s v="E04012754"/>
    <n v="8693"/>
    <n v="8693"/>
    <n v="11.101460945588405"/>
    <x v="1"/>
    <b v="1"/>
  </r>
  <r>
    <s v="E1636"/>
    <s v="E07000083"/>
    <x v="2"/>
    <s v="Leigh"/>
    <s v="SW"/>
    <s v="SD"/>
    <s v="Precepting parish"/>
    <n v="5940"/>
    <n v="196.12"/>
    <n v="30.29"/>
    <n v="6415"/>
    <n v="209.47"/>
    <n v="30.62"/>
    <s v="E1636P024"/>
    <m/>
    <n v="7.9966329966329963E-2"/>
    <n v="1.0894684714427266E-2"/>
    <x v="0"/>
    <m/>
    <s v="Leigh"/>
    <s v="E04004409"/>
    <e v="#N/A"/>
    <n v="317"/>
    <n v="20.236593059936908"/>
    <x v="1"/>
    <b v="1"/>
  </r>
  <r>
    <s v="E1635"/>
    <s v="E07000082"/>
    <x v="1"/>
    <s v="Leonard Stanley"/>
    <s v="SW"/>
    <s v="SD"/>
    <s v="Precepting parish"/>
    <n v="37104"/>
    <n v="668.06"/>
    <n v="55.54"/>
    <n v="40322"/>
    <n v="673.28"/>
    <n v="59.89"/>
    <s v="E1635P029"/>
    <m/>
    <n v="8.6729193617938766E-2"/>
    <n v="7.8321930140439353E-2"/>
    <x v="3"/>
    <m/>
    <s v="Leonard Stanley"/>
    <s v="E04004363"/>
    <n v="1992"/>
    <n v="1992"/>
    <n v="20.241967871485944"/>
    <x v="1"/>
    <b v="1"/>
  </r>
  <r>
    <s v="E1632"/>
    <s v="E07000079"/>
    <x v="0"/>
    <s v="Little Rissington"/>
    <s v="SW"/>
    <s v="SD"/>
    <s v="Precepting parish"/>
    <n v="10500"/>
    <n v="162.88999999999999"/>
    <n v="64.459999999999994"/>
    <n v="10500"/>
    <n v="170.11"/>
    <n v="61.72"/>
    <s v="E1632P064"/>
    <m/>
    <n v="0"/>
    <n v="-4.25069810735339E-2"/>
    <x v="2"/>
    <m/>
    <s v="Little Rissington"/>
    <s v="E04004242"/>
    <n v="245"/>
    <n v="245"/>
    <n v="42.857142857142854"/>
    <x v="1"/>
    <b v="1"/>
  </r>
  <r>
    <s v="E1633"/>
    <s v="E07000080"/>
    <x v="3"/>
    <s v="Littledean"/>
    <s v="SW"/>
    <s v="SD"/>
    <s v="Precepting parish"/>
    <n v="43222"/>
    <n v="457.51"/>
    <n v="94.47"/>
    <n v="45383"/>
    <n v="464.8"/>
    <n v="97.64"/>
    <s v="E1633P018"/>
    <m/>
    <n v="4.9997686363426032E-2"/>
    <n v="3.3555626124695689E-2"/>
    <x v="3"/>
    <m/>
    <s v="Littledean"/>
    <s v="E04004310"/>
    <n v="1329"/>
    <n v="1329"/>
    <n v="34.148231753197891"/>
    <x v="1"/>
    <b v="1"/>
  </r>
  <r>
    <s v="E1632"/>
    <s v="E07000079"/>
    <x v="0"/>
    <s v="Long Newnton"/>
    <s v="SW"/>
    <s v="SD"/>
    <s v="Precepting parish"/>
    <n v="3250"/>
    <n v="128.91"/>
    <n v="25.21"/>
    <n v="3250"/>
    <n v="131.97999999999999"/>
    <n v="24.63"/>
    <s v="E1632P065"/>
    <m/>
    <n v="0"/>
    <n v="-2.3006743355811259E-2"/>
    <x v="0"/>
    <m/>
    <s v="Long Newnton"/>
    <s v="E04004244"/>
    <n v="179"/>
    <n v="179"/>
    <n v="18.156424581005588"/>
    <x v="1"/>
    <b v="1"/>
  </r>
  <r>
    <s v="E1632"/>
    <s v="E07000079"/>
    <x v="0"/>
    <s v="Longborough"/>
    <s v="SW"/>
    <s v="SD"/>
    <s v="Precepting parish"/>
    <n v="18500"/>
    <n v="278.54000000000002"/>
    <n v="66.42"/>
    <n v="21555"/>
    <n v="295.13"/>
    <n v="73.040000000000006"/>
    <s v="E1632P066"/>
    <m/>
    <n v="0.16513513513513514"/>
    <n v="9.9668774465522497E-2"/>
    <x v="2"/>
    <m/>
    <s v="Longborough"/>
    <s v="E04004243"/>
    <n v="489"/>
    <n v="489"/>
    <n v="44.079754601226995"/>
    <x v="1"/>
    <b v="1"/>
  </r>
  <r>
    <s v="E1636"/>
    <s v="E07000083"/>
    <x v="2"/>
    <s v="Longford"/>
    <s v="SW"/>
    <s v="SD"/>
    <s v="Precepting parish"/>
    <n v="31530"/>
    <n v="877.27"/>
    <n v="35.94"/>
    <n v="32030"/>
    <n v="891.37"/>
    <n v="35.93"/>
    <s v="E1636P025"/>
    <m/>
    <n v="1.5857913098636219E-2"/>
    <n v="-2.7824151363377883E-4"/>
    <x v="3"/>
    <m/>
    <s v="Longford"/>
    <s v="E04013267"/>
    <e v="#N/A"/>
    <n v="1962"/>
    <n v="16.325178389398573"/>
    <x v="1"/>
    <b v="1"/>
  </r>
  <r>
    <s v="E1633"/>
    <s v="E07000080"/>
    <x v="3"/>
    <s v="Longhope"/>
    <s v="SW"/>
    <s v="SD"/>
    <s v="Precepting parish"/>
    <n v="33264"/>
    <n v="635.63"/>
    <n v="52.33"/>
    <n v="34235"/>
    <n v="654.20000000000005"/>
    <n v="52.33"/>
    <s v="E1633P019"/>
    <m/>
    <n v="2.9190716690716691E-2"/>
    <n v="0"/>
    <x v="3"/>
    <m/>
    <s v="Longhope"/>
    <s v="E04004311"/>
    <n v="1555"/>
    <n v="1555"/>
    <n v="22.016077170418008"/>
    <x v="1"/>
    <b v="1"/>
  </r>
  <r>
    <s v="E1635"/>
    <s v="E07000082"/>
    <x v="1"/>
    <s v="Longney and Epney"/>
    <s v="SW"/>
    <s v="SD"/>
    <s v="Precepting parish"/>
    <n v="5000"/>
    <n v="142.97"/>
    <n v="34.97"/>
    <n v="5000"/>
    <n v="144.72"/>
    <n v="34.549999999999997"/>
    <s v="E1635P030"/>
    <m/>
    <n v="0"/>
    <n v="-1.2010294538175629E-2"/>
    <x v="0"/>
    <m/>
    <s v="Longney and Epney"/>
    <s v="E04004364"/>
    <n v="292"/>
    <n v="292"/>
    <n v="17.123287671232877"/>
    <x v="1"/>
    <b v="1"/>
  </r>
  <r>
    <s v="E1632"/>
    <s v="E07000079"/>
    <x v="0"/>
    <s v="Lower Slaughter"/>
    <s v="SW"/>
    <s v="SD"/>
    <s v="Precepting parish"/>
    <n v="8000"/>
    <n v="161.04"/>
    <n v="49.68"/>
    <n v="8750"/>
    <n v="177.55"/>
    <n v="49.28"/>
    <s v="E1632P067"/>
    <m/>
    <n v="9.375E-2"/>
    <n v="-8.051529790660197E-3"/>
    <x v="0"/>
    <m/>
    <s v="Lower Slaughter"/>
    <s v="E04004245"/>
    <n v="232"/>
    <n v="232"/>
    <n v="37.71551724137931"/>
    <x v="1"/>
    <b v="1"/>
  </r>
  <r>
    <s v="E1633"/>
    <s v="E07000080"/>
    <x v="3"/>
    <s v="Lydbrook"/>
    <s v="SW"/>
    <s v="SD"/>
    <s v="Precepting parish"/>
    <n v="26500"/>
    <n v="733.96"/>
    <n v="36.11"/>
    <n v="29150"/>
    <n v="746.6"/>
    <n v="39.04"/>
    <s v="E1633P020"/>
    <m/>
    <n v="0.1"/>
    <n v="8.1140958183328712E-2"/>
    <x v="3"/>
    <m/>
    <s v="Lydbrook"/>
    <s v="E04004312"/>
    <n v="2228"/>
    <n v="2228"/>
    <n v="13.083482944344704"/>
    <x v="1"/>
    <b v="1"/>
  </r>
  <r>
    <s v="E1633"/>
    <s v="E07000080"/>
    <x v="3"/>
    <s v="Lydney"/>
    <s v="SW"/>
    <s v="SD"/>
    <s v="Precepting parish"/>
    <n v="777449"/>
    <n v="3499.26"/>
    <n v="222.18"/>
    <n v="781018"/>
    <n v="3585.38"/>
    <n v="217.83"/>
    <s v="E1633P021"/>
    <m/>
    <n v="4.5906548210879429E-3"/>
    <n v="-1.9578719956791765E-2"/>
    <x v="6"/>
    <m/>
    <s v="Lydney"/>
    <s v="E04004313"/>
    <n v="10038"/>
    <n v="10038"/>
    <n v="77.806136680613662"/>
    <x v="2"/>
    <b v="1"/>
  </r>
  <r>
    <s v="E1636"/>
    <s v="E07000083"/>
    <x v="2"/>
    <s v="Maisemore"/>
    <s v="SW"/>
    <s v="SD"/>
    <s v="Precepting parish"/>
    <n v="8420"/>
    <n v="264.87"/>
    <n v="31.79"/>
    <n v="8420"/>
    <n v="267.57"/>
    <n v="31.47"/>
    <s v="E1636P026"/>
    <m/>
    <n v="0"/>
    <n v="-1.0066058508965093E-2"/>
    <x v="0"/>
    <m/>
    <s v="Maisemore"/>
    <s v="E04013268"/>
    <n v="538"/>
    <n v="538"/>
    <n v="15.650557620817844"/>
    <x v="1"/>
    <b v="1"/>
  </r>
  <r>
    <s v="E1632"/>
    <s v="E07000079"/>
    <x v="0"/>
    <s v="Maugersbury"/>
    <s v="SW"/>
    <s v="SD"/>
    <s v="Precepting parish"/>
    <n v="5105"/>
    <n v="111.27"/>
    <n v="45.88"/>
    <n v="5406"/>
    <n v="126.14"/>
    <n v="42.86"/>
    <s v="E1632P069"/>
    <m/>
    <n v="5.8961802154750248E-2"/>
    <n v="-6.5823888404533626E-2"/>
    <x v="0"/>
    <m/>
    <s v="Maugersbury"/>
    <s v="E04004247"/>
    <n v="154"/>
    <n v="154"/>
    <n v="35.103896103896105"/>
    <x v="1"/>
    <b v="1"/>
  </r>
  <r>
    <s v="E1632"/>
    <s v="E07000079"/>
    <x v="0"/>
    <s v="Meysey Hampton"/>
    <s v="SW"/>
    <s v="SD"/>
    <s v="Precepting parish"/>
    <n v="9800"/>
    <n v="265.76"/>
    <n v="36.880000000000003"/>
    <n v="10290"/>
    <n v="268.01"/>
    <n v="38.39"/>
    <s v="E1632P068"/>
    <m/>
    <n v="0.05"/>
    <n v="4.0943600867678905E-2"/>
    <x v="2"/>
    <m/>
    <s v="Maiseyhampton"/>
    <s v="E04004246"/>
    <n v="546"/>
    <n v="546"/>
    <n v="18.846153846153847"/>
    <x v="1"/>
    <b v="0"/>
  </r>
  <r>
    <s v="E1632"/>
    <s v="E07000079"/>
    <x v="0"/>
    <s v="Mickleton"/>
    <s v="SW"/>
    <s v="SD"/>
    <s v="Precepting parish"/>
    <n v="42000"/>
    <n v="977.91"/>
    <n v="42.95"/>
    <n v="45250"/>
    <n v="994.37"/>
    <n v="45.51"/>
    <s v="E1632P070"/>
    <m/>
    <n v="7.7380952380952384E-2"/>
    <n v="5.9604190919673922E-2"/>
    <x v="3"/>
    <m/>
    <s v="Mickleton"/>
    <s v="E04004248"/>
    <e v="#N/A"/>
    <n v="2217"/>
    <n v="20.41046459179071"/>
    <x v="1"/>
    <b v="1"/>
  </r>
  <r>
    <s v="E1635"/>
    <s v="E07000082"/>
    <x v="1"/>
    <s v="Minchinhampton"/>
    <s v="SW"/>
    <s v="SD"/>
    <s v="Precepting parish"/>
    <n v="199653"/>
    <n v="2572.66"/>
    <n v="77.61"/>
    <n v="264282"/>
    <n v="2616.79"/>
    <n v="100.99"/>
    <s v="E1635P031"/>
    <m/>
    <n v="0.3237066310047933"/>
    <n v="0.30124983893828111"/>
    <x v="7"/>
    <m/>
    <s v="Minchinhampton"/>
    <s v="E04013007"/>
    <n v="5475"/>
    <n v="5475"/>
    <n v="48.27068493150685"/>
    <x v="1"/>
    <b v="1"/>
  </r>
  <r>
    <s v="E1636"/>
    <s v="E07000083"/>
    <x v="2"/>
    <s v="Minsterworth"/>
    <s v="SW"/>
    <s v="SD"/>
    <s v="Precepting parish"/>
    <n v="13346"/>
    <n v="258.62"/>
    <n v="51.6"/>
    <n v="15348"/>
    <n v="255.79"/>
    <n v="60"/>
    <s v="E1636P027"/>
    <m/>
    <n v="0.15000749288176232"/>
    <n v="0.16279069767441856"/>
    <x v="2"/>
    <m/>
    <s v="Minsterworth"/>
    <s v="E04004412"/>
    <n v="440"/>
    <n v="440"/>
    <n v="34.881818181818183"/>
    <x v="1"/>
    <b v="1"/>
  </r>
  <r>
    <s v="E1635"/>
    <s v="E07000082"/>
    <x v="1"/>
    <s v="Miserden"/>
    <s v="SW"/>
    <s v="SD"/>
    <s v="Precepting parish"/>
    <n v="12057"/>
    <n v="193.63"/>
    <n v="62.27"/>
    <n v="12696"/>
    <n v="198.44"/>
    <n v="63.98"/>
    <s v="E1635P032"/>
    <m/>
    <n v="5.2998258273202287E-2"/>
    <n v="2.7461056688613997E-2"/>
    <x v="2"/>
    <m/>
    <s v="Miserden"/>
    <s v="E04004366"/>
    <n v="463"/>
    <n v="463"/>
    <n v="27.421166306695465"/>
    <x v="1"/>
    <b v="1"/>
  </r>
  <r>
    <s v="E1633"/>
    <s v="E07000080"/>
    <x v="3"/>
    <s v="Mitcheldean"/>
    <s v="SW"/>
    <s v="SD"/>
    <s v="Precepting parish"/>
    <n v="131411"/>
    <n v="883.07"/>
    <n v="148.81"/>
    <n v="141924"/>
    <n v="888.22"/>
    <n v="159.78"/>
    <s v="E1633P022"/>
    <m/>
    <n v="8.0000913165564527E-2"/>
    <n v="7.3718164101874858E-2"/>
    <x v="5"/>
    <m/>
    <s v="Mitcheldean"/>
    <s v="E04004314"/>
    <n v="2778"/>
    <n v="2778"/>
    <n v="51.088552915766741"/>
    <x v="1"/>
    <b v="1"/>
  </r>
  <r>
    <s v="E1632"/>
    <s v="E07000079"/>
    <x v="0"/>
    <s v="Moreton in Marsh"/>
    <s v="SW"/>
    <s v="SD"/>
    <s v="Precepting parish"/>
    <n v="273271"/>
    <n v="2192.06"/>
    <n v="124.66"/>
    <n v="303084"/>
    <n v="2279.7399999999998"/>
    <n v="132.94999999999999"/>
    <s v="E1632P071"/>
    <m/>
    <n v="0.10909683061868987"/>
    <n v="6.6500882400128289E-2"/>
    <x v="7"/>
    <m/>
    <s v="Moreton-in-Marsh"/>
    <s v="E04004249"/>
    <n v="5010"/>
    <n v="5010"/>
    <n v="60.49580838323353"/>
    <x v="1"/>
    <b v="0"/>
  </r>
  <r>
    <s v="E1635"/>
    <s v="E07000082"/>
    <x v="1"/>
    <s v="Moreton Valence"/>
    <s v="SW"/>
    <s v="SD"/>
    <s v="Precepting parish"/>
    <n v="7100"/>
    <n v="84.25"/>
    <n v="84.27"/>
    <n v="7500"/>
    <n v="83.87"/>
    <n v="89.42"/>
    <s v="E1635P033"/>
    <m/>
    <n v="5.6338028169014086E-2"/>
    <n v="6.1113088880977877E-2"/>
    <x v="0"/>
    <m/>
    <s v="Moreton Valence"/>
    <s v="E04004367"/>
    <n v="168"/>
    <n v="168"/>
    <n v="44.642857142857146"/>
    <x v="1"/>
    <b v="1"/>
  </r>
  <r>
    <s v="E1635"/>
    <s v="E07000082"/>
    <x v="1"/>
    <s v="Nailsworth"/>
    <s v="SW"/>
    <s v="SD"/>
    <s v="Precepting parish"/>
    <n v="435876"/>
    <n v="2161.04"/>
    <n v="201.7"/>
    <n v="491059"/>
    <n v="2176.65"/>
    <n v="225.6"/>
    <s v="E1635P034"/>
    <m/>
    <n v="0.12660251998274738"/>
    <n v="0.11849281110560242"/>
    <x v="7"/>
    <m/>
    <s v="Nailsworth"/>
    <s v="E04013008"/>
    <n v="5688"/>
    <n v="5688"/>
    <n v="86.332454289732766"/>
    <x v="2"/>
    <b v="1"/>
  </r>
  <r>
    <s v="E1632"/>
    <s v="E07000079"/>
    <x v="0"/>
    <s v="Naunton"/>
    <s v="SW"/>
    <s v="SD"/>
    <s v="Precepting parish"/>
    <n v="15939"/>
    <n v="221.58"/>
    <n v="71.930000000000007"/>
    <n v="18922"/>
    <n v="248.05"/>
    <n v="76.28"/>
    <s v="E1632P072"/>
    <m/>
    <n v="0.18715101323796976"/>
    <n v="6.0475462254970025E-2"/>
    <x v="2"/>
    <m/>
    <s v="Naunton"/>
    <s v="E04004250"/>
    <n v="333"/>
    <n v="333"/>
    <n v="56.822822822822822"/>
    <x v="1"/>
    <b v="1"/>
  </r>
  <r>
    <s v="E1633"/>
    <s v="E07000080"/>
    <x v="3"/>
    <s v="Newent"/>
    <s v="SW"/>
    <s v="SD"/>
    <s v="Precepting parish"/>
    <n v="421840"/>
    <n v="2430.19"/>
    <n v="173.58"/>
    <n v="500150"/>
    <n v="2502.08"/>
    <n v="199.89"/>
    <s v="E1633P023"/>
    <m/>
    <n v="0.18563910487388582"/>
    <n v="0.15157276183892138"/>
    <x v="6"/>
    <m/>
    <s v="Newent"/>
    <s v="E04004315"/>
    <n v="6276"/>
    <n v="6276"/>
    <n v="79.692479286169529"/>
    <x v="2"/>
    <b v="1"/>
  </r>
  <r>
    <s v="E1633"/>
    <s v="E07000080"/>
    <x v="3"/>
    <s v="Newland"/>
    <s v="SW"/>
    <s v="SD"/>
    <s v="Precepting parish"/>
    <n v="32000"/>
    <n v="421.07"/>
    <n v="76"/>
    <n v="32000"/>
    <n v="427.61"/>
    <n v="74.83"/>
    <s v="E1633P024"/>
    <m/>
    <n v="0"/>
    <n v="-1.5394736842105286E-2"/>
    <x v="3"/>
    <m/>
    <s v="Newland"/>
    <s v="E04004316"/>
    <e v="#N/A"/>
    <n v="1017"/>
    <n v="31.465093411996065"/>
    <x v="1"/>
    <b v="1"/>
  </r>
  <r>
    <s v="E1633"/>
    <s v="E07000080"/>
    <x v="3"/>
    <s v="Newnham"/>
    <s v="SW"/>
    <s v="SD"/>
    <s v="Precepting parish"/>
    <n v="41155"/>
    <n v="590.48"/>
    <n v="69.7"/>
    <n v="44036"/>
    <n v="612.57000000000005"/>
    <n v="71.89"/>
    <s v="E1633P025"/>
    <m/>
    <n v="7.000364475762362E-2"/>
    <n v="3.1420373027259647E-2"/>
    <x v="3"/>
    <m/>
    <s v="Newnham"/>
    <s v="E04004317"/>
    <e v="#N/A"/>
    <n v="1298"/>
    <n v="33.92604006163328"/>
    <x v="1"/>
    <b v="1"/>
  </r>
  <r>
    <s v="E1632"/>
    <s v="E07000079"/>
    <x v="0"/>
    <s v="North Cerney"/>
    <s v="SW"/>
    <s v="SD"/>
    <s v="Precepting parish"/>
    <n v="6000"/>
    <n v="246.59"/>
    <n v="24.33"/>
    <n v="7550"/>
    <n v="247.74"/>
    <n v="30.48"/>
    <s v="E1632P073"/>
    <m/>
    <n v="0.25833333333333336"/>
    <n v="0.2527743526510482"/>
    <x v="0"/>
    <m/>
    <s v="North Cerney"/>
    <s v="E04004251"/>
    <n v="576"/>
    <n v="576"/>
    <n v="13.107638888888889"/>
    <x v="1"/>
    <b v="1"/>
  </r>
  <r>
    <s v="E1635"/>
    <s v="E07000082"/>
    <x v="1"/>
    <s v="North Nibley"/>
    <s v="SW"/>
    <s v="SD"/>
    <s v="Precepting parish"/>
    <n v="20500"/>
    <n v="397.85"/>
    <n v="51.53"/>
    <n v="21730"/>
    <n v="402.26"/>
    <n v="54.02"/>
    <s v="E1635P035"/>
    <m/>
    <n v="0.06"/>
    <n v="4.832136619444987E-2"/>
    <x v="2"/>
    <m/>
    <s v="North Nibley"/>
    <s v="E04004369"/>
    <n v="840"/>
    <n v="840"/>
    <n v="25.86904761904762"/>
    <x v="1"/>
    <b v="1"/>
  </r>
  <r>
    <s v="E1632"/>
    <s v="E07000079"/>
    <x v="0"/>
    <s v="Northleach with Eastington"/>
    <s v="SW"/>
    <s v="SD"/>
    <s v="Precepting parish"/>
    <n v="99050"/>
    <n v="811.18"/>
    <n v="122.11"/>
    <n v="100376"/>
    <n v="822"/>
    <n v="122.11"/>
    <s v="E1632P074"/>
    <m/>
    <n v="1.3387178192831903E-2"/>
    <n v="0"/>
    <x v="5"/>
    <m/>
    <s v="Northleach with Eastington"/>
    <s v="E04004252"/>
    <n v="1938"/>
    <n v="1938"/>
    <n v="51.79360165118679"/>
    <x v="2"/>
    <b v="1"/>
  </r>
  <r>
    <s v="E1636"/>
    <s v="E07000083"/>
    <x v="2"/>
    <s v="Northway"/>
    <s v="SW"/>
    <s v="SD"/>
    <s v="Precepting parish"/>
    <n v="216080"/>
    <n v="1390.92"/>
    <n v="155.35"/>
    <n v="228230"/>
    <n v="1398.45"/>
    <n v="163.19999999999999"/>
    <s v="E1636P028"/>
    <m/>
    <n v="5.622917437985931E-2"/>
    <n v="5.0531058899259698E-2"/>
    <x v="5"/>
    <m/>
    <s v="Northway"/>
    <s v="E04004436"/>
    <n v="4859"/>
    <n v="4859"/>
    <n v="46.970570076147354"/>
    <x v="1"/>
    <b v="1"/>
  </r>
  <r>
    <s v="E1636"/>
    <s v="E07000083"/>
    <x v="2"/>
    <s v="Norton"/>
    <s v="SW"/>
    <s v="SD"/>
    <s v="Precepting parish"/>
    <n v="14500"/>
    <n v="284.85000000000002"/>
    <n v="50.9"/>
    <n v="15000"/>
    <n v="294.42"/>
    <n v="50.95"/>
    <s v="E1636P029"/>
    <m/>
    <n v="3.4482758620689655E-2"/>
    <n v="9.8231827111992668E-4"/>
    <x v="2"/>
    <m/>
    <s v="Norton"/>
    <s v="E04004413"/>
    <e v="#N/A"/>
    <n v="542"/>
    <n v="27.675276752767527"/>
    <x v="1"/>
    <b v="1"/>
  </r>
  <r>
    <s v="E1632"/>
    <s v="E07000079"/>
    <x v="0"/>
    <s v="Notgrove"/>
    <s v="SW"/>
    <s v="SD"/>
    <s v="Non-precepting parish"/>
    <n v="0"/>
    <n v="50"/>
    <n v="0"/>
    <n v="0"/>
    <n v="55.54"/>
    <n v="0"/>
    <s v="E1632P075"/>
    <m/>
    <m/>
    <m/>
    <x v="1"/>
    <m/>
    <s v="Notgrove"/>
    <s v="E04004253"/>
    <n v="74"/>
    <n v="74"/>
    <n v="0"/>
    <x v="0"/>
    <b v="1"/>
  </r>
  <r>
    <s v="E1635"/>
    <s v="E07000082"/>
    <x v="1"/>
    <s v="Nympsfield"/>
    <s v="SW"/>
    <s v="SD"/>
    <s v="Precepting parish"/>
    <n v="12000"/>
    <n v="168.04"/>
    <n v="71.41"/>
    <n v="12000"/>
    <n v="172.32"/>
    <n v="69.64"/>
    <s v="E1635P036"/>
    <m/>
    <n v="0"/>
    <n v="-2.4786444475563593E-2"/>
    <x v="2"/>
    <m/>
    <s v="Nympsfield"/>
    <s v="E04004370"/>
    <n v="428"/>
    <n v="428"/>
    <n v="28.037383177570092"/>
    <x v="1"/>
    <b v="1"/>
  </r>
  <r>
    <s v="E1632"/>
    <s v="E07000079"/>
    <x v="0"/>
    <s v="Oddington"/>
    <s v="SW"/>
    <s v="SD"/>
    <s v="Precepting parish"/>
    <n v="8000"/>
    <n v="259.73"/>
    <n v="30.8"/>
    <n v="9000"/>
    <n v="286.02999999999997"/>
    <n v="31.47"/>
    <s v="E1632P076"/>
    <m/>
    <n v="0.125"/>
    <n v="2.1753246753246691E-2"/>
    <x v="0"/>
    <m/>
    <s v="Oddington"/>
    <s v="E04004254"/>
    <e v="#N/A"/>
    <n v="412"/>
    <n v="21.844660194174757"/>
    <x v="1"/>
    <b v="1"/>
  </r>
  <r>
    <s v="E1635"/>
    <s v="E07000082"/>
    <x v="1"/>
    <s v="Owlpen"/>
    <s v="SW"/>
    <s v="SD"/>
    <s v="Non-precepting parish"/>
    <n v="0"/>
    <n v="21.34"/>
    <n v="0"/>
    <n v="0"/>
    <n v="22.76"/>
    <n v="0"/>
    <s v="E1635P037"/>
    <m/>
    <m/>
    <m/>
    <x v="1"/>
    <m/>
    <s v="Owlpen"/>
    <s v="E04004371"/>
    <n v="34"/>
    <n v="34"/>
    <n v="0"/>
    <x v="0"/>
    <b v="1"/>
  </r>
  <r>
    <s v="E1633"/>
    <s v="E07000080"/>
    <x v="3"/>
    <s v="Oxenhall"/>
    <s v="SW"/>
    <s v="SD"/>
    <s v="Non-precepting parish"/>
    <n v="0"/>
    <n v="96.41"/>
    <n v="0"/>
    <n v="0"/>
    <n v="97.03"/>
    <n v="0"/>
    <s v="E1633P026"/>
    <m/>
    <m/>
    <m/>
    <x v="1"/>
    <m/>
    <s v="Oxenhall"/>
    <s v="E04004318"/>
    <n v="239"/>
    <n v="239"/>
    <n v="0"/>
    <x v="0"/>
    <b v="1"/>
  </r>
  <r>
    <s v="E1636"/>
    <s v="E07000083"/>
    <x v="2"/>
    <s v="Oxenton"/>
    <s v="SW"/>
    <s v="SD"/>
    <s v="Precepting parish"/>
    <n v="500"/>
    <n v="98.67"/>
    <n v="5.07"/>
    <n v="500"/>
    <n v="100.19"/>
    <n v="4.99"/>
    <s v="E1636P030"/>
    <m/>
    <n v="0"/>
    <n v="-1.577909270216964E-2"/>
    <x v="0"/>
    <m/>
    <s v="Oxenton"/>
    <s v="E04004414"/>
    <n v="242"/>
    <n v="242"/>
    <n v="2.0661157024793386"/>
    <x v="0"/>
    <b v="1"/>
  </r>
  <r>
    <s v="E1632"/>
    <s v="E07000079"/>
    <x v="0"/>
    <s v="Ozleworth"/>
    <s v="SW"/>
    <s v="SD"/>
    <s v="Non-precepting parish"/>
    <n v="0"/>
    <n v="22.52"/>
    <n v="0"/>
    <n v="0"/>
    <n v="23.96"/>
    <n v="0"/>
    <s v="E1632P077"/>
    <m/>
    <m/>
    <m/>
    <x v="1"/>
    <m/>
    <s v="Ozleworth"/>
    <s v="E04004255"/>
    <n v="45"/>
    <n v="45"/>
    <n v="0"/>
    <x v="0"/>
    <b v="1"/>
  </r>
  <r>
    <s v="E1635"/>
    <s v="E07000082"/>
    <x v="1"/>
    <s v="Painswick"/>
    <s v="SW"/>
    <s v="SD"/>
    <s v="Precepting parish"/>
    <n v="136300"/>
    <n v="1803.85"/>
    <n v="75.56"/>
    <n v="146800"/>
    <n v="1886.31"/>
    <n v="77.819999999999993"/>
    <s v="E1635P038"/>
    <m/>
    <n v="7.7035950110051363E-2"/>
    <n v="2.9910005293806125E-2"/>
    <x v="5"/>
    <m/>
    <s v="Painswick"/>
    <s v="E04004372"/>
    <n v="3214"/>
    <n v="3214"/>
    <n v="45.67517112632234"/>
    <x v="1"/>
    <b v="1"/>
  </r>
  <r>
    <s v="E1633"/>
    <s v="E07000080"/>
    <x v="3"/>
    <s v="Pauntley"/>
    <s v="SW"/>
    <s v="SD"/>
    <s v="Precepting parish"/>
    <n v="6600"/>
    <n v="153.62"/>
    <n v="42.96"/>
    <n v="7000"/>
    <n v="157.69"/>
    <n v="44.39"/>
    <s v="E1633P027"/>
    <m/>
    <n v="6.0606060606060608E-2"/>
    <n v="3.3286778398510235E-2"/>
    <x v="0"/>
    <m/>
    <s v="Pauntley"/>
    <s v="E04004319"/>
    <n v="302"/>
    <n v="302"/>
    <n v="23.178807947019866"/>
    <x v="1"/>
    <b v="1"/>
  </r>
  <r>
    <s v="E1635"/>
    <s v="E07000082"/>
    <x v="1"/>
    <s v="Pitchcombe"/>
    <s v="SW"/>
    <s v="SD"/>
    <s v="Precepting parish"/>
    <n v="6000"/>
    <n v="137.19999999999999"/>
    <n v="43.73"/>
    <n v="6250"/>
    <n v="134.85"/>
    <n v="46.35"/>
    <s v="E1635P039"/>
    <m/>
    <n v="4.1666666666666664E-2"/>
    <n v="5.9913103132860843E-2"/>
    <x v="0"/>
    <m/>
    <s v="Pitchcombe"/>
    <s v="E04004373"/>
    <n v="275"/>
    <n v="275"/>
    <n v="22.727272727272727"/>
    <x v="1"/>
    <b v="1"/>
  </r>
  <r>
    <s v="E1632"/>
    <s v="E07000079"/>
    <x v="0"/>
    <s v="Poole Keynes"/>
    <s v="SW"/>
    <s v="SD"/>
    <s v="Non-precepting parish"/>
    <n v="0"/>
    <n v="96.73"/>
    <n v="0"/>
    <n v="0"/>
    <n v="96.55"/>
    <n v="0"/>
    <s v="E1632P078"/>
    <m/>
    <m/>
    <m/>
    <x v="1"/>
    <m/>
    <s v="Poole Keynes"/>
    <s v="E04012383"/>
    <n v="172"/>
    <n v="172"/>
    <n v="0"/>
    <x v="0"/>
    <b v="1"/>
  </r>
  <r>
    <s v="E1632"/>
    <s v="E07000079"/>
    <x v="0"/>
    <s v="Poulton"/>
    <s v="SW"/>
    <s v="SD"/>
    <s v="Precepting parish"/>
    <n v="10000"/>
    <n v="237.86"/>
    <n v="42.04"/>
    <n v="10000"/>
    <n v="245.72"/>
    <n v="40.700000000000003"/>
    <s v="E1632P079"/>
    <m/>
    <n v="0"/>
    <n v="-3.1874405328258713E-2"/>
    <x v="2"/>
    <m/>
    <s v="Poulton"/>
    <s v="E04004257"/>
    <n v="413"/>
    <n v="413"/>
    <n v="24.213075060532688"/>
    <x v="1"/>
    <b v="1"/>
  </r>
  <r>
    <s v="E1636"/>
    <s v="E07000083"/>
    <x v="2"/>
    <s v="Prescott"/>
    <s v="SW"/>
    <s v="SD"/>
    <s v="Non-precepting parish"/>
    <n v="0"/>
    <n v="53.3"/>
    <n v="0"/>
    <n v="0"/>
    <n v="56.31"/>
    <n v="0"/>
    <s v="E1636P031"/>
    <m/>
    <m/>
    <m/>
    <x v="1"/>
    <m/>
    <s v="Prescott"/>
    <s v="E04004415"/>
    <n v="94"/>
    <n v="94"/>
    <n v="0"/>
    <x v="0"/>
    <b v="1"/>
  </r>
  <r>
    <s v="E1631"/>
    <s v="E07000078"/>
    <x v="4"/>
    <s v="Prestbury"/>
    <s v="SW"/>
    <s v="SD"/>
    <s v="Precepting parish"/>
    <n v="113256"/>
    <n v="3194.8"/>
    <n v="35.450000000000003"/>
    <n v="116965"/>
    <n v="3228.2"/>
    <n v="36.229999999999997"/>
    <s v="E1631P003"/>
    <m/>
    <n v="3.2748816839725928E-2"/>
    <n v="2.2002820874470915E-2"/>
    <x v="5"/>
    <m/>
    <s v="Prestbury"/>
    <s v="E04012755"/>
    <e v="#N/A"/>
    <n v="8094"/>
    <n v="14.450827773659501"/>
    <x v="1"/>
    <b v="1"/>
  </r>
  <r>
    <s v="E1632"/>
    <s v="E07000079"/>
    <x v="0"/>
    <s v="Preston"/>
    <s v="SW"/>
    <s v="SD"/>
    <s v="Precepting parish"/>
    <n v="19697"/>
    <n v="231.75"/>
    <n v="84.99"/>
    <n v="17143"/>
    <n v="201.7"/>
    <n v="84.99"/>
    <s v="E1632P080"/>
    <m/>
    <n v="-0.12966441590089861"/>
    <n v="0"/>
    <x v="2"/>
    <m/>
    <s v="Preston"/>
    <s v="E04012384"/>
    <e v="#N/A"/>
    <n v="356"/>
    <n v="48.15449438202247"/>
    <x v="1"/>
    <b v="1"/>
  </r>
  <r>
    <s v="E1634"/>
    <s v="E07000081"/>
    <x v="5"/>
    <s v="Quedgeley"/>
    <s v="SW"/>
    <s v="SD"/>
    <s v="Precepting parish"/>
    <n v="284813"/>
    <n v="6610.6"/>
    <n v="43.08"/>
    <n v="294195"/>
    <n v="6676.8"/>
    <n v="44.06"/>
    <s v="E1634P001"/>
    <m/>
    <n v="3.2940912107242294E-2"/>
    <n v="2.2748375116063233E-2"/>
    <x v="7"/>
    <m/>
    <s v="Quedgeley"/>
    <s v="E04004335"/>
    <n v="22145"/>
    <n v="22145"/>
    <n v="13.284940167080606"/>
    <x v="2"/>
    <b v="1"/>
  </r>
  <r>
    <s v="E1632"/>
    <s v="E07000079"/>
    <x v="0"/>
    <s v="Quenington"/>
    <s v="SW"/>
    <s v="SD"/>
    <s v="Precepting parish"/>
    <n v="22500"/>
    <n v="287.32"/>
    <n v="78.31"/>
    <n v="23627"/>
    <n v="289.82"/>
    <n v="81.52"/>
    <s v="E1632P081"/>
    <m/>
    <n v="5.0088888888888891E-2"/>
    <n v="4.0990933469544036E-2"/>
    <x v="2"/>
    <m/>
    <s v="Quenington"/>
    <s v="E04004259"/>
    <n v="540"/>
    <n v="540"/>
    <n v="43.753703703703707"/>
    <x v="1"/>
    <b v="1"/>
  </r>
  <r>
    <s v="E1635"/>
    <s v="E07000082"/>
    <x v="1"/>
    <s v="Randwick"/>
    <s v="SW"/>
    <s v="SD"/>
    <s v="Precepting parish"/>
    <n v="17850"/>
    <n v="562.41"/>
    <n v="31.74"/>
    <n v="17850"/>
    <n v="561.17999999999995"/>
    <n v="31.81"/>
    <s v="E1635P040"/>
    <m/>
    <n v="0"/>
    <n v="2.205419029615636E-3"/>
    <x v="2"/>
    <m/>
    <s v="Randwick and Westrip"/>
    <s v="E04004374"/>
    <n v="1450"/>
    <n v="1450"/>
    <n v="12.310344827586206"/>
    <x v="1"/>
    <b v="0"/>
  </r>
  <r>
    <s v="E1633"/>
    <s v="E07000080"/>
    <x v="3"/>
    <s v="Redmarley D'Abitot"/>
    <s v="SW"/>
    <s v="SD"/>
    <s v="Precepting parish"/>
    <n v="14000"/>
    <n v="388.82"/>
    <n v="36.01"/>
    <n v="14250"/>
    <n v="395.14"/>
    <n v="36.06"/>
    <s v="E1633P028"/>
    <m/>
    <n v="1.7857142857142856E-2"/>
    <n v="1.3885031935574636E-3"/>
    <x v="2"/>
    <m/>
    <s v="Redmarley D'Abitot"/>
    <s v="E04004320"/>
    <n v="849"/>
    <n v="849"/>
    <n v="16.784452296819786"/>
    <x v="1"/>
    <b v="1"/>
  </r>
  <r>
    <s v="E1632"/>
    <s v="E07000079"/>
    <x v="0"/>
    <s v="Rendcomb"/>
    <s v="SW"/>
    <s v="SD"/>
    <s v="Precepting parish"/>
    <n v="5000"/>
    <n v="130.55000000000001"/>
    <n v="38.299999999999997"/>
    <n v="5000"/>
    <n v="134.16999999999999"/>
    <n v="37.270000000000003"/>
    <s v="E1632P082"/>
    <m/>
    <n v="0"/>
    <n v="-2.6892950391644754E-2"/>
    <x v="0"/>
    <m/>
    <s v="Rendcomb"/>
    <s v="E04004260"/>
    <n v="278"/>
    <n v="278"/>
    <n v="17.985611510791365"/>
    <x v="1"/>
    <b v="1"/>
  </r>
  <r>
    <s v="E1635"/>
    <s v="E07000082"/>
    <x v="1"/>
    <s v="Rodborough"/>
    <s v="SW"/>
    <s v="SD"/>
    <s v="Precepting parish"/>
    <n v="117884"/>
    <n v="2005.61"/>
    <n v="58.78"/>
    <n v="164050"/>
    <n v="2043.74"/>
    <n v="80.27"/>
    <s v="E1635P041"/>
    <m/>
    <n v="0.39162227274269623"/>
    <n v="0.365600544402858"/>
    <x v="5"/>
    <m/>
    <s v="Rodborough"/>
    <s v="E04013009"/>
    <n v="5135"/>
    <n v="5135"/>
    <n v="31.947419668938657"/>
    <x v="1"/>
    <b v="1"/>
  </r>
  <r>
    <s v="E1632"/>
    <s v="E07000079"/>
    <x v="0"/>
    <s v="Rodmarton"/>
    <s v="SW"/>
    <s v="SD"/>
    <s v="Precepting parish"/>
    <n v="6500"/>
    <n v="183.36"/>
    <n v="35.450000000000003"/>
    <n v="7250"/>
    <n v="191.06"/>
    <n v="37.950000000000003"/>
    <s v="E1632P083"/>
    <m/>
    <n v="0.11538461538461539"/>
    <n v="7.0521861777150904E-2"/>
    <x v="0"/>
    <m/>
    <s v="Rodmarton"/>
    <s v="E04012385"/>
    <n v="352"/>
    <n v="352"/>
    <n v="20.59659090909091"/>
    <x v="1"/>
    <b v="1"/>
  </r>
  <r>
    <s v="E1633"/>
    <s v="E07000080"/>
    <x v="3"/>
    <s v="Ruardean"/>
    <s v="SW"/>
    <s v="SD"/>
    <s v="Precepting parish"/>
    <n v="20487"/>
    <n v="462.8"/>
    <n v="44.27"/>
    <n v="25000"/>
    <n v="467.39"/>
    <n v="53.49"/>
    <s v="E1633P029"/>
    <m/>
    <n v="0.22028603504661493"/>
    <n v="0.20826744974023037"/>
    <x v="3"/>
    <m/>
    <s v="Ruardean"/>
    <s v="E04004321"/>
    <n v="1363"/>
    <n v="1363"/>
    <n v="18.341892883345562"/>
    <x v="1"/>
    <b v="1"/>
  </r>
  <r>
    <s v="E1633"/>
    <s v="E07000080"/>
    <x v="3"/>
    <s v="Rudford and Highleadon"/>
    <s v="SW"/>
    <s v="SD"/>
    <s v="Precepting parish"/>
    <n v="4630"/>
    <n v="128.56"/>
    <n v="36.01"/>
    <n v="6482"/>
    <n v="129.59"/>
    <n v="50.02"/>
    <s v="E1633P030"/>
    <m/>
    <n v="0.4"/>
    <n v="0.38905859483476829"/>
    <x v="0"/>
    <m/>
    <s v="Rudford and Highleadon"/>
    <s v="E04004322"/>
    <n v="274"/>
    <n v="274"/>
    <n v="23.656934306569344"/>
    <x v="1"/>
    <b v="1"/>
  </r>
  <r>
    <s v="E1633"/>
    <s v="E07000080"/>
    <x v="3"/>
    <s v="Ruspidge and Soudley"/>
    <s v="SW"/>
    <s v="SD"/>
    <s v="Precepting parish"/>
    <n v="61310"/>
    <n v="933.35"/>
    <n v="65.69"/>
    <n v="68510"/>
    <n v="948.46"/>
    <n v="72.23"/>
    <s v="E1633P031"/>
    <m/>
    <n v="0.1174359810797586"/>
    <n v="9.9558532501141828E-2"/>
    <x v="4"/>
    <m/>
    <s v="Ruspidge and Soudley"/>
    <s v="E04004323"/>
    <n v="2861"/>
    <n v="2861"/>
    <n v="23.946172666899685"/>
    <x v="1"/>
    <b v="1"/>
  </r>
  <r>
    <s v="E1632"/>
    <s v="E07000079"/>
    <x v="0"/>
    <s v="Saintbury"/>
    <s v="SW"/>
    <s v="SD"/>
    <s v="Non-precepting parish"/>
    <n v="0"/>
    <n v="55.52"/>
    <n v="0"/>
    <n v="0"/>
    <n v="56.84"/>
    <n v="0"/>
    <s v="E1632P084"/>
    <m/>
    <m/>
    <m/>
    <x v="1"/>
    <m/>
    <s v="Saintbury"/>
    <s v="E04004262"/>
    <n v="79"/>
    <n v="79"/>
    <n v="0"/>
    <x v="0"/>
    <b v="1"/>
  </r>
  <r>
    <s v="E1636"/>
    <s v="E07000083"/>
    <x v="2"/>
    <s v="Sandhurst"/>
    <s v="SW"/>
    <s v="SD"/>
    <s v="Precepting parish"/>
    <n v="8000"/>
    <n v="228.19"/>
    <n v="35.06"/>
    <n v="9000"/>
    <n v="232.35"/>
    <n v="38.729999999999997"/>
    <s v="E1636P032"/>
    <m/>
    <n v="0.125"/>
    <n v="0.10467769537934953"/>
    <x v="0"/>
    <m/>
    <s v="Sandhurst"/>
    <s v="E04004416"/>
    <e v="#N/A"/>
    <n v="489"/>
    <n v="18.404907975460123"/>
    <x v="1"/>
    <b v="1"/>
  </r>
  <r>
    <s v="E1632"/>
    <s v="E07000079"/>
    <x v="0"/>
    <s v="Sapperton"/>
    <s v="SW"/>
    <s v="SD"/>
    <s v="Precepting parish"/>
    <n v="11500"/>
    <n v="202.4"/>
    <n v="56.82"/>
    <n v="11500"/>
    <n v="211.97"/>
    <n v="54.25"/>
    <s v="E1632P085"/>
    <m/>
    <n v="0"/>
    <n v="-4.5230552622316088E-2"/>
    <x v="2"/>
    <m/>
    <s v="Sapperton"/>
    <s v="E04004263"/>
    <n v="425"/>
    <n v="425"/>
    <n v="27.058823529411764"/>
    <x v="1"/>
    <b v="1"/>
  </r>
  <r>
    <s v="E1632"/>
    <s v="E07000079"/>
    <x v="0"/>
    <s v="Sevenhampton"/>
    <s v="SW"/>
    <s v="SD"/>
    <s v="Precepting parish"/>
    <n v="9500"/>
    <n v="219.1"/>
    <n v="43.36"/>
    <n v="10000"/>
    <n v="222.59"/>
    <n v="44.93"/>
    <s v="E1632P086"/>
    <m/>
    <n v="5.2631578947368418E-2"/>
    <n v="3.6208487084870858E-2"/>
    <x v="2"/>
    <m/>
    <s v="Sevenhampton"/>
    <s v="E04004264"/>
    <n v="300"/>
    <n v="300"/>
    <n v="33.333333333333336"/>
    <x v="1"/>
    <b v="1"/>
  </r>
  <r>
    <s v="E1632"/>
    <s v="E07000079"/>
    <x v="0"/>
    <s v="Sezincote"/>
    <s v="SW"/>
    <s v="SD"/>
    <s v="Non-precepting parish"/>
    <n v="0"/>
    <n v="43.41"/>
    <n v="0"/>
    <n v="0"/>
    <n v="47.48"/>
    <n v="0"/>
    <s v="E1632P087"/>
    <m/>
    <m/>
    <m/>
    <x v="1"/>
    <m/>
    <s v="Sezincote"/>
    <s v="E04004265"/>
    <n v="92"/>
    <n v="92"/>
    <n v="0"/>
    <x v="0"/>
    <b v="1"/>
  </r>
  <r>
    <s v="E1632"/>
    <s v="E07000079"/>
    <x v="0"/>
    <s v="Sherborne"/>
    <s v="SW"/>
    <s v="SD"/>
    <s v="Precepting parish"/>
    <n v="2000"/>
    <n v="184.28"/>
    <n v="10.85"/>
    <n v="2500"/>
    <n v="200.55"/>
    <n v="12.47"/>
    <s v="E1632P088"/>
    <m/>
    <n v="0.25"/>
    <n v="0.14930875576036876"/>
    <x v="0"/>
    <m/>
    <s v="Sherborne"/>
    <s v="E04004266"/>
    <e v="#N/A"/>
    <n v="292"/>
    <n v="8.5616438356164384"/>
    <x v="1"/>
    <b v="1"/>
  </r>
  <r>
    <s v="E1632"/>
    <s v="E07000079"/>
    <x v="0"/>
    <s v="Shipton"/>
    <s v="SW"/>
    <s v="SD"/>
    <s v="Precepting parish"/>
    <n v="19276"/>
    <n v="211.7"/>
    <n v="91.05"/>
    <n v="19988"/>
    <n v="213.01"/>
    <n v="93.84"/>
    <s v="E1632P089"/>
    <m/>
    <n v="3.6937123884623363E-2"/>
    <n v="3.0642504118616215E-2"/>
    <x v="2"/>
    <m/>
    <s v="Shipton"/>
    <s v="E04004267"/>
    <e v="#N/A"/>
    <n v="358"/>
    <n v="55.832402234636874"/>
    <x v="1"/>
    <b v="1"/>
  </r>
  <r>
    <s v="E1632"/>
    <s v="E07000079"/>
    <x v="0"/>
    <s v="Shipton Moyne"/>
    <s v="SW"/>
    <s v="SD"/>
    <s v="Precepting parish"/>
    <n v="7075"/>
    <n v="163.34"/>
    <n v="43.31"/>
    <n v="8075"/>
    <n v="169.5"/>
    <n v="47.64"/>
    <s v="E1632P090"/>
    <m/>
    <n v="0.14134275618374559"/>
    <n v="9.9976910644192979E-2"/>
    <x v="0"/>
    <m/>
    <s v="Shipton Moyne"/>
    <s v="E04004268"/>
    <n v="288"/>
    <n v="288"/>
    <n v="28.038194444444443"/>
    <x v="1"/>
    <b v="1"/>
  </r>
  <r>
    <s v="E1636"/>
    <s v="E07000083"/>
    <x v="2"/>
    <s v="Shurdington"/>
    <s v="SW"/>
    <s v="SD"/>
    <s v="Precepting parish"/>
    <n v="27610"/>
    <n v="1077.67"/>
    <n v="25.62"/>
    <n v="27610"/>
    <n v="1117.83"/>
    <n v="24.7"/>
    <s v="E1636P033"/>
    <m/>
    <n v="0"/>
    <n v="-3.5909445745511387E-2"/>
    <x v="3"/>
    <m/>
    <s v="Shurdington"/>
    <s v="E04004417"/>
    <n v="2530"/>
    <n v="2530"/>
    <n v="10.913043478260869"/>
    <x v="1"/>
    <b v="1"/>
  </r>
  <r>
    <s v="E1632"/>
    <s v="E07000079"/>
    <x v="0"/>
    <s v="Siddington"/>
    <s v="SW"/>
    <s v="SD"/>
    <s v="Precepting parish"/>
    <n v="29450"/>
    <n v="576.9"/>
    <n v="51.05"/>
    <n v="34000"/>
    <n v="660.9"/>
    <n v="51.45"/>
    <s v="E1632P091"/>
    <m/>
    <n v="0.15449915110356535"/>
    <n v="7.8354554358473199E-3"/>
    <x v="3"/>
    <m/>
    <s v="Siddington"/>
    <s v="E04012386"/>
    <e v="#N/A"/>
    <n v="1349"/>
    <n v="25.203854707190512"/>
    <x v="1"/>
    <b v="1"/>
  </r>
  <r>
    <s v="E1635"/>
    <s v="E07000082"/>
    <x v="1"/>
    <s v="Slimbridge"/>
    <s v="SW"/>
    <s v="SD"/>
    <s v="Precepting parish"/>
    <n v="70900"/>
    <n v="477.23"/>
    <n v="148.57"/>
    <n v="70670"/>
    <n v="475.66"/>
    <n v="148.57"/>
    <s v="E1635P042"/>
    <m/>
    <n v="-3.2440056417489421E-3"/>
    <n v="0"/>
    <x v="4"/>
    <m/>
    <s v="Slimbridge"/>
    <s v="E04004376"/>
    <n v="1179"/>
    <n v="1179"/>
    <n v="59.940627650551313"/>
    <x v="1"/>
    <b v="1"/>
  </r>
  <r>
    <s v="E1636"/>
    <s v="E07000083"/>
    <x v="2"/>
    <s v="Snowshill"/>
    <s v="SW"/>
    <s v="SD"/>
    <s v="Precepting parish"/>
    <n v="500"/>
    <n v="103.06"/>
    <n v="4.8499999999999996"/>
    <n v="500"/>
    <n v="128.06"/>
    <n v="3.9"/>
    <s v="E1636P034"/>
    <m/>
    <n v="0"/>
    <n v="-0.19587628865979378"/>
    <x v="0"/>
    <m/>
    <s v="Snowshill"/>
    <s v="E04004418"/>
    <n v="159"/>
    <n v="159"/>
    <n v="3.1446540880503147"/>
    <x v="0"/>
    <b v="1"/>
  </r>
  <r>
    <s v="E1632"/>
    <s v="E07000079"/>
    <x v="0"/>
    <s v="Somerford Keynes"/>
    <s v="SW"/>
    <s v="SD"/>
    <s v="Precepting parish"/>
    <n v="6300"/>
    <n v="536.79"/>
    <n v="11.74"/>
    <n v="6300"/>
    <n v="570.35"/>
    <n v="11.05"/>
    <s v="E1632P092"/>
    <m/>
    <n v="0"/>
    <n v="-5.8773424190800637E-2"/>
    <x v="0"/>
    <m/>
    <s v="Somerford Keynes"/>
    <s v="E04012387"/>
    <n v="481"/>
    <n v="481"/>
    <n v="13.097713097713097"/>
    <x v="1"/>
    <b v="1"/>
  </r>
  <r>
    <s v="E1632"/>
    <s v="E07000079"/>
    <x v="0"/>
    <s v="South Cerney"/>
    <s v="SW"/>
    <s v="SD"/>
    <s v="Precepting parish"/>
    <n v="123270"/>
    <n v="1826.05"/>
    <n v="67.510000000000005"/>
    <n v="134981"/>
    <n v="1909.56"/>
    <n v="70.69"/>
    <s v="E1632P093"/>
    <m/>
    <n v="9.5002839295854624E-2"/>
    <n v="4.7104132721078246E-2"/>
    <x v="5"/>
    <m/>
    <s v="South Cerney"/>
    <s v="E04004271"/>
    <n v="3998"/>
    <n v="3998"/>
    <n v="33.762131065532763"/>
    <x v="1"/>
    <b v="1"/>
  </r>
  <r>
    <s v="E1636"/>
    <s v="E07000083"/>
    <x v="2"/>
    <s v="Southam"/>
    <s v="SW"/>
    <s v="SD"/>
    <s v="Precepting parish"/>
    <n v="13810"/>
    <n v="559.04"/>
    <n v="24.7"/>
    <n v="15110"/>
    <n v="572.44000000000005"/>
    <n v="26.4"/>
    <s v="E1636P035"/>
    <m/>
    <n v="9.4134685010861696E-2"/>
    <n v="6.8825910931174059E-2"/>
    <x v="2"/>
    <m/>
    <s v="Southam"/>
    <s v="E04013269"/>
    <e v="#N/A"/>
    <n v="1095"/>
    <n v="13.799086757990867"/>
    <x v="1"/>
    <b v="1"/>
  </r>
  <r>
    <s v="E1632"/>
    <s v="E07000079"/>
    <x v="0"/>
    <s v="Southrop"/>
    <s v="SW"/>
    <s v="SD"/>
    <s v="Precepting parish"/>
    <n v="14500"/>
    <n v="160.88999999999999"/>
    <n v="90.12"/>
    <n v="16000"/>
    <n v="169.74"/>
    <n v="94.26"/>
    <s v="E1632P094"/>
    <m/>
    <n v="0.10344827586206896"/>
    <n v="4.5938748335552601E-2"/>
    <x v="2"/>
    <m/>
    <s v="Southrop"/>
    <s v="E04004272"/>
    <n v="277"/>
    <n v="277"/>
    <n v="57.761732851985556"/>
    <x v="1"/>
    <b v="1"/>
  </r>
  <r>
    <s v="E1633"/>
    <s v="E07000080"/>
    <x v="3"/>
    <s v="St. Briavels"/>
    <s v="SW"/>
    <s v="SD"/>
    <s v="Precepting parish"/>
    <n v="31818"/>
    <n v="607.27"/>
    <n v="52.4"/>
    <n v="31818"/>
    <n v="624.59"/>
    <n v="50.94"/>
    <s v="E1633P032"/>
    <m/>
    <n v="0"/>
    <n v="-2.7862595419847345E-2"/>
    <x v="3"/>
    <m/>
    <s v="St. Briavels"/>
    <s v="E04004324"/>
    <n v="1298"/>
    <n v="1298"/>
    <n v="24.513097072419107"/>
    <x v="1"/>
    <b v="1"/>
  </r>
  <r>
    <s v="E1635"/>
    <s v="E07000082"/>
    <x v="1"/>
    <s v="Standish"/>
    <s v="SW"/>
    <s v="SD"/>
    <s v="Precepting parish"/>
    <n v="15863"/>
    <n v="250.11"/>
    <n v="63.42"/>
    <n v="16326"/>
    <n v="257.42"/>
    <n v="63.42"/>
    <s v="E1635P043"/>
    <m/>
    <n v="2.9187417260291244E-2"/>
    <n v="0"/>
    <x v="2"/>
    <m/>
    <s v="Standish"/>
    <s v="E04013416"/>
    <n v="343"/>
    <n v="343"/>
    <n v="47.597667638483962"/>
    <x v="1"/>
    <b v="1"/>
  </r>
  <r>
    <s v="E1636"/>
    <s v="E07000083"/>
    <x v="2"/>
    <s v="Stanton"/>
    <s v="SW"/>
    <s v="SD"/>
    <s v="Precepting parish"/>
    <n v="5200"/>
    <n v="178.62"/>
    <n v="29.11"/>
    <n v="5450"/>
    <n v="185.61"/>
    <n v="29.36"/>
    <s v="E1636P036"/>
    <m/>
    <n v="4.807692307692308E-2"/>
    <n v="8.5881140501545862E-3"/>
    <x v="0"/>
    <m/>
    <s v="Stanton"/>
    <s v="E04004420"/>
    <e v="#N/A"/>
    <n v="189"/>
    <n v="28.835978835978835"/>
    <x v="1"/>
    <b v="1"/>
  </r>
  <r>
    <s v="E1636"/>
    <s v="E07000083"/>
    <x v="2"/>
    <s v="Stanway"/>
    <s v="SW"/>
    <s v="SD"/>
    <s v="Precepting parish"/>
    <n v="7000"/>
    <n v="147.16"/>
    <n v="47.57"/>
    <n v="7500"/>
    <n v="153.94999999999999"/>
    <n v="48.72"/>
    <s v="E1636P037"/>
    <m/>
    <n v="7.1428571428571425E-2"/>
    <n v="2.4174900147151537E-2"/>
    <x v="0"/>
    <m/>
    <s v="Stanway"/>
    <s v="E04013270"/>
    <e v="#N/A"/>
    <n v="322"/>
    <n v="23.29192546583851"/>
    <x v="1"/>
    <b v="1"/>
  </r>
  <r>
    <s v="E1633"/>
    <s v="E07000080"/>
    <x v="3"/>
    <s v="Staunton"/>
    <s v="SW"/>
    <s v="SD"/>
    <s v="Precepting parish"/>
    <n v="8655"/>
    <n v="326.75"/>
    <n v="26.49"/>
    <n v="9953"/>
    <n v="325.88"/>
    <n v="30.54"/>
    <s v="E1633P033"/>
    <m/>
    <n v="0.14997111496244944"/>
    <n v="0.15288788221970559"/>
    <x v="0"/>
    <m/>
    <s v="Staunton"/>
    <s v="E04004325"/>
    <e v="#N/A"/>
    <n v="824"/>
    <n v="12.078883495145631"/>
    <x v="1"/>
    <b v="1"/>
  </r>
  <r>
    <s v="E1633"/>
    <s v="E07000080"/>
    <x v="3"/>
    <s v="Staunton Coleford"/>
    <s v="SW"/>
    <s v="SD"/>
    <s v="Precepting parish"/>
    <n v="16000"/>
    <n v="132.47999999999999"/>
    <n v="120.77"/>
    <n v="17500"/>
    <n v="134.06"/>
    <n v="130.54"/>
    <s v="E1633P034"/>
    <m/>
    <n v="9.375E-2"/>
    <n v="8.0897573900803155E-2"/>
    <x v="2"/>
    <m/>
    <s v="Staunton Coleford"/>
    <s v="E04004326"/>
    <n v="329"/>
    <n v="329"/>
    <n v="53.191489361702125"/>
    <x v="1"/>
    <b v="1"/>
  </r>
  <r>
    <s v="E1636"/>
    <s v="E07000083"/>
    <x v="2"/>
    <s v="Staverton"/>
    <s v="SW"/>
    <s v="SD"/>
    <s v="Precepting parish"/>
    <n v="4980"/>
    <n v="227.84"/>
    <n v="21.86"/>
    <n v="4980"/>
    <n v="233.5"/>
    <n v="21.33"/>
    <s v="E1636P038"/>
    <m/>
    <n v="0"/>
    <n v="-2.4245196706312953E-2"/>
    <x v="0"/>
    <m/>
    <s v="Staverton"/>
    <s v="E04004422"/>
    <e v="#N/A"/>
    <n v="616"/>
    <n v="8.0844155844155843"/>
    <x v="1"/>
    <b v="1"/>
  </r>
  <r>
    <s v="E1635"/>
    <s v="E07000082"/>
    <x v="1"/>
    <s v="Stinchcombe"/>
    <s v="SW"/>
    <s v="SD"/>
    <s v="Precepting parish"/>
    <n v="6380"/>
    <n v="220.41"/>
    <n v="28.95"/>
    <n v="10413"/>
    <n v="216.88"/>
    <n v="48.01"/>
    <s v="E1635P044"/>
    <m/>
    <n v="0.63213166144200628"/>
    <n v="0.65837651122625218"/>
    <x v="2"/>
    <m/>
    <s v="Stinchcombe"/>
    <s v="E04004378"/>
    <n v="482"/>
    <n v="482"/>
    <n v="21.603734439834025"/>
    <x v="1"/>
    <b v="1"/>
  </r>
  <r>
    <s v="E1636"/>
    <s v="E07000083"/>
    <x v="2"/>
    <s v="Stoke Orchard"/>
    <s v="SW"/>
    <s v="SD"/>
    <s v="Precepting parish"/>
    <n v="30872"/>
    <n v="427.95"/>
    <n v="72.14"/>
    <n v="35000"/>
    <n v="434.38"/>
    <n v="80.569999999999993"/>
    <s v="E1636P039"/>
    <m/>
    <n v="0.13371339725317441"/>
    <n v="0.11685611311339053"/>
    <x v="3"/>
    <m/>
    <s v="Stoke Orchard"/>
    <s v="E04004423"/>
    <n v="1047"/>
    <n v="1047"/>
    <n v="33.428844317096463"/>
    <x v="1"/>
    <b v="1"/>
  </r>
  <r>
    <s v="E1635"/>
    <s v="E07000082"/>
    <x v="1"/>
    <s v="Stonehouse"/>
    <s v="SW"/>
    <s v="SD"/>
    <s v="Precepting parish"/>
    <n v="383870"/>
    <n v="2305.75"/>
    <n v="166.48"/>
    <n v="410133"/>
    <n v="2319.52"/>
    <n v="176.82"/>
    <s v="E1635P045"/>
    <m/>
    <n v="6.8416390965691506E-2"/>
    <n v="6.2109562710235489E-2"/>
    <x v="7"/>
    <m/>
    <s v="Stonehouse"/>
    <s v="E04013417"/>
    <n v="7711"/>
    <n v="7711"/>
    <n v="53.188043055375438"/>
    <x v="2"/>
    <b v="1"/>
  </r>
  <r>
    <s v="E1632"/>
    <s v="E07000079"/>
    <x v="0"/>
    <s v="Stow on the Wold"/>
    <s v="SW"/>
    <s v="SD"/>
    <s v="Precepting parish"/>
    <n v="206135"/>
    <n v="1091.29"/>
    <n v="188.89"/>
    <n v="237501"/>
    <n v="1215.26"/>
    <n v="195.43"/>
    <s v="E1632P095"/>
    <m/>
    <n v="0.15216241783297355"/>
    <n v="3.4623325745142784E-2"/>
    <x v="5"/>
    <m/>
    <s v="Stow-on-the-Wold"/>
    <s v="E04004273"/>
    <n v="1901"/>
    <n v="1901"/>
    <n v="124.93477117306681"/>
    <x v="2"/>
    <b v="0"/>
  </r>
  <r>
    <s v="E1635"/>
    <s v="E07000082"/>
    <x v="1"/>
    <s v="Stroud"/>
    <s v="SW"/>
    <s v="SD"/>
    <s v="Precepting parish"/>
    <n v="966355"/>
    <n v="4360.88"/>
    <n v="221.6"/>
    <n v="1072385"/>
    <n v="4398.18"/>
    <n v="243.82"/>
    <s v="E1635P046"/>
    <m/>
    <n v="0.10972158264819865"/>
    <n v="0.10027075812274368"/>
    <x v="8"/>
    <m/>
    <s v="Stroud"/>
    <s v="E04013012"/>
    <e v="#N/A"/>
    <n v="13381"/>
    <n v="80.142366041401985"/>
    <x v="2"/>
    <b v="1"/>
  </r>
  <r>
    <s v="E1636"/>
    <s v="E07000083"/>
    <x v="2"/>
    <s v="Sudeley"/>
    <s v="SW"/>
    <s v="SD"/>
    <s v="Non-precepting parish"/>
    <n v="0"/>
    <n v="60.08"/>
    <n v="0"/>
    <n v="0"/>
    <n v="67.86"/>
    <n v="0"/>
    <s v="E1636P040"/>
    <m/>
    <m/>
    <m/>
    <x v="1"/>
    <m/>
    <s v="Sudeley"/>
    <s v="E04004424"/>
    <n v="97"/>
    <n v="97"/>
    <n v="0"/>
    <x v="0"/>
    <b v="1"/>
  </r>
  <r>
    <s v="E1632"/>
    <s v="E07000079"/>
    <x v="0"/>
    <s v="Swell"/>
    <s v="SW"/>
    <s v="SD"/>
    <s v="Precepting parish"/>
    <n v="16400"/>
    <n v="266.20999999999998"/>
    <n v="61.61"/>
    <n v="16400"/>
    <n v="288.10000000000002"/>
    <n v="56.92"/>
    <s v="E1632P096"/>
    <m/>
    <n v="0"/>
    <n v="-7.6124005843207235E-2"/>
    <x v="2"/>
    <m/>
    <s v="Swell"/>
    <s v="E04004274"/>
    <n v="423"/>
    <n v="423"/>
    <n v="38.770685579196218"/>
    <x v="1"/>
    <b v="1"/>
  </r>
  <r>
    <s v="E1631"/>
    <s v="E07000078"/>
    <x v="4"/>
    <s v="Swindon Village"/>
    <s v="SW"/>
    <s v="SD"/>
    <s v="Precepting parish"/>
    <n v="12784"/>
    <n v="709.2"/>
    <n v="18.03"/>
    <n v="13424"/>
    <n v="707.2"/>
    <n v="18.98"/>
    <s v="E1631P004"/>
    <m/>
    <n v="5.0062578222778473E-2"/>
    <n v="5.2689961175818041E-2"/>
    <x v="2"/>
    <m/>
    <s v="Swindon"/>
    <s v="E04004176"/>
    <e v="#N/A"/>
    <n v="1730"/>
    <n v="7.7595375722543354"/>
    <x v="1"/>
    <b v="0"/>
  </r>
  <r>
    <s v="E1632"/>
    <s v="E07000079"/>
    <x v="0"/>
    <s v="Syde"/>
    <s v="SW"/>
    <s v="SD"/>
    <s v="Non-precepting parish"/>
    <n v="0"/>
    <n v="18.12"/>
    <n v="0"/>
    <n v="0"/>
    <n v="17.27"/>
    <n v="0"/>
    <s v="E1632P097"/>
    <m/>
    <m/>
    <m/>
    <x v="1"/>
    <m/>
    <s v="Syde"/>
    <s v="E04004275"/>
    <n v="27"/>
    <n v="27"/>
    <n v="0"/>
    <x v="0"/>
    <b v="1"/>
  </r>
  <r>
    <s v="E1633"/>
    <s v="E07000080"/>
    <x v="3"/>
    <s v="Taynton"/>
    <s v="SW"/>
    <s v="SD"/>
    <s v="Precepting parish"/>
    <n v="3750"/>
    <n v="215.26"/>
    <n v="17.420000000000002"/>
    <n v="7145"/>
    <n v="221.21"/>
    <n v="32.299999999999997"/>
    <s v="E1633P035"/>
    <m/>
    <n v="0.90533333333333332"/>
    <n v="0.85419058553386873"/>
    <x v="0"/>
    <m/>
    <s v="Taynton"/>
    <s v="E04004327"/>
    <e v="#N/A"/>
    <n v="431"/>
    <n v="16.577726218097446"/>
    <x v="1"/>
    <b v="1"/>
  </r>
  <r>
    <s v="E1636"/>
    <s v="E07000083"/>
    <x v="2"/>
    <s v="Teddington"/>
    <s v="SW"/>
    <s v="SD"/>
    <s v="Precepting parish"/>
    <n v="16523"/>
    <n v="220.81"/>
    <n v="74.83"/>
    <n v="18180"/>
    <n v="229.89"/>
    <n v="79.08"/>
    <s v="E1636P041"/>
    <m/>
    <n v="0.1002844519760334"/>
    <n v="5.6795402913270079E-2"/>
    <x v="2"/>
    <m/>
    <s v="Teddington"/>
    <s v="E04004425"/>
    <n v="396"/>
    <n v="396"/>
    <n v="45.909090909090907"/>
    <x v="1"/>
    <b v="1"/>
  </r>
  <r>
    <s v="E1632"/>
    <s v="E07000079"/>
    <x v="0"/>
    <s v="Temple Guiting"/>
    <s v="SW"/>
    <s v="SD"/>
    <s v="Precepting parish"/>
    <n v="7500"/>
    <n v="229.61"/>
    <n v="32.659999999999997"/>
    <n v="7712"/>
    <n v="241.81"/>
    <n v="31.89"/>
    <s v="E1632P098"/>
    <m/>
    <n v="2.8266666666666666E-2"/>
    <n v="-2.3576240048989471E-2"/>
    <x v="0"/>
    <m/>
    <s v="Temple Guiting"/>
    <s v="E04004276"/>
    <n v="392"/>
    <n v="392"/>
    <n v="19.673469387755102"/>
    <x v="1"/>
    <b v="1"/>
  </r>
  <r>
    <s v="E1632"/>
    <s v="E07000079"/>
    <x v="0"/>
    <s v="Tetbury"/>
    <s v="SW"/>
    <s v="SD"/>
    <s v="Precepting parish"/>
    <n v="437709"/>
    <n v="2735.7"/>
    <n v="160"/>
    <n v="484669"/>
    <n v="2753.81"/>
    <n v="176"/>
    <s v="E1632P099"/>
    <m/>
    <n v="0.10728589085442611"/>
    <n v="0.1"/>
    <x v="7"/>
    <m/>
    <s v="Tetbury"/>
    <s v="E04012388"/>
    <n v="6455"/>
    <n v="6455"/>
    <n v="75.084275755228504"/>
    <x v="2"/>
    <b v="1"/>
  </r>
  <r>
    <s v="E1632"/>
    <s v="E07000079"/>
    <x v="0"/>
    <s v="Tetbury Upton"/>
    <s v="SW"/>
    <s v="SD"/>
    <s v="Precepting parish"/>
    <n v="4000"/>
    <n v="197.22"/>
    <n v="20.28"/>
    <n v="4000"/>
    <n v="210.37"/>
    <n v="19.010000000000002"/>
    <s v="E1632P100"/>
    <m/>
    <n v="0"/>
    <n v="-6.2623274161735673E-2"/>
    <x v="0"/>
    <m/>
    <s v="Tetbury Upton"/>
    <s v="E04012389"/>
    <n v="289"/>
    <n v="289"/>
    <n v="13.84083044982699"/>
    <x v="1"/>
    <b v="1"/>
  </r>
  <r>
    <s v="E1636"/>
    <s v="E07000083"/>
    <x v="2"/>
    <s v="Tewkesbury"/>
    <s v="SW"/>
    <s v="SD"/>
    <s v="Precepting parish"/>
    <n v="494540"/>
    <n v="3594.45"/>
    <n v="137.58000000000001"/>
    <n v="531567"/>
    <n v="3642.09"/>
    <n v="145.94999999999999"/>
    <s v="E1636P042"/>
    <m/>
    <n v="7.487159784850568E-2"/>
    <n v="6.0837331007413689E-2"/>
    <x v="6"/>
    <m/>
    <s v="Tewkesbury"/>
    <s v="E04004426"/>
    <n v="10663"/>
    <n v="10663"/>
    <n v="49.851542717809245"/>
    <x v="2"/>
    <b v="1"/>
  </r>
  <r>
    <s v="E1633"/>
    <s v="E07000080"/>
    <x v="3"/>
    <s v="Tibberton"/>
    <s v="SW"/>
    <s v="SD"/>
    <s v="Precepting parish"/>
    <n v="8871"/>
    <n v="266.3"/>
    <n v="33.31"/>
    <n v="9315"/>
    <n v="270.13"/>
    <n v="34.479999999999997"/>
    <s v="E1633P036"/>
    <m/>
    <n v="5.0050727088265135E-2"/>
    <n v="3.5124587211047567E-2"/>
    <x v="0"/>
    <m/>
    <s v="Tibberton"/>
    <s v="E04004328"/>
    <e v="#N/A"/>
    <n v="586"/>
    <n v="15.895904436860068"/>
    <x v="1"/>
    <b v="1"/>
  </r>
  <r>
    <s v="E1633"/>
    <s v="E07000080"/>
    <x v="3"/>
    <s v="Tidenham"/>
    <s v="SW"/>
    <s v="SD"/>
    <s v="Precepting parish"/>
    <n v="122639"/>
    <n v="2055.2399999999998"/>
    <n v="59.67"/>
    <n v="129486"/>
    <n v="2079.21"/>
    <n v="62.28"/>
    <s v="E1633P037"/>
    <m/>
    <n v="5.5830526993860027E-2"/>
    <n v="4.3740573152337849E-2"/>
    <x v="5"/>
    <m/>
    <s v="Tidenham"/>
    <s v="E04004329"/>
    <n v="5951"/>
    <n v="5951"/>
    <n v="21.758696017476055"/>
    <x v="1"/>
    <b v="1"/>
  </r>
  <r>
    <s v="E1636"/>
    <s v="E07000083"/>
    <x v="2"/>
    <s v="Tirley"/>
    <s v="SW"/>
    <s v="SD"/>
    <s v="Precepting parish"/>
    <n v="9000"/>
    <n v="185.47"/>
    <n v="48.53"/>
    <n v="9000"/>
    <n v="194.88"/>
    <n v="46.18"/>
    <s v="E1636P043"/>
    <m/>
    <n v="0"/>
    <n v="-4.8423655470842805E-2"/>
    <x v="0"/>
    <m/>
    <s v="Tirley"/>
    <s v="E04004427"/>
    <n v="428"/>
    <n v="428"/>
    <n v="21.028037383177569"/>
    <x v="1"/>
    <b v="1"/>
  </r>
  <r>
    <s v="E1636"/>
    <s v="E07000083"/>
    <x v="2"/>
    <s v="Toddington"/>
    <s v="SW"/>
    <s v="SD"/>
    <s v="Precepting parish"/>
    <n v="14000"/>
    <n v="298.18"/>
    <n v="46.95"/>
    <n v="14700"/>
    <n v="312.51"/>
    <n v="47.04"/>
    <s v="E1636P044"/>
    <m/>
    <n v="0.05"/>
    <n v="1.9169329073481639E-3"/>
    <x v="2"/>
    <m/>
    <s v="Toddington"/>
    <s v="E04013271"/>
    <e v="#N/A"/>
    <n v="476"/>
    <n v="30.882352941176471"/>
    <x v="1"/>
    <b v="1"/>
  </r>
  <r>
    <s v="E1632"/>
    <s v="E07000079"/>
    <x v="0"/>
    <s v="Todenham"/>
    <s v="SW"/>
    <s v="SD"/>
    <s v="Precepting parish"/>
    <n v="10500"/>
    <n v="147.72"/>
    <n v="71.08"/>
    <n v="10500"/>
    <n v="152.09"/>
    <n v="69.040000000000006"/>
    <s v="E1632P101"/>
    <m/>
    <n v="0"/>
    <n v="-2.8700056274620037E-2"/>
    <x v="2"/>
    <m/>
    <s v="Todenham"/>
    <s v="E04004279"/>
    <n v="239"/>
    <n v="239"/>
    <n v="43.93305439330544"/>
    <x v="1"/>
    <b v="1"/>
  </r>
  <r>
    <s v="E1632"/>
    <s v="E07000079"/>
    <x v="0"/>
    <s v="Turkdean"/>
    <s v="SW"/>
    <s v="SD"/>
    <s v="Non-precepting parish"/>
    <n v="0"/>
    <n v="53.31"/>
    <n v="0"/>
    <n v="0"/>
    <n v="58.11"/>
    <n v="0"/>
    <s v="E1632P102"/>
    <m/>
    <m/>
    <m/>
    <x v="1"/>
    <m/>
    <s v="Turkdean"/>
    <s v="E04004280"/>
    <n v="72"/>
    <n v="72"/>
    <n v="0"/>
    <x v="0"/>
    <b v="1"/>
  </r>
  <r>
    <s v="E1636"/>
    <s v="E07000083"/>
    <x v="2"/>
    <s v="Twigworth"/>
    <s v="SW"/>
    <s v="SD"/>
    <s v="Precepting parish"/>
    <n v="20000"/>
    <n v="494.98"/>
    <n v="40.409999999999997"/>
    <n v="25000"/>
    <n v="616.53"/>
    <n v="40.549999999999997"/>
    <s v="E1636P045"/>
    <m/>
    <n v="0.25"/>
    <n v="3.4644889878743027E-3"/>
    <x v="3"/>
    <m/>
    <s v="Twigworth"/>
    <s v="E04004429"/>
    <n v="380"/>
    <n v="380"/>
    <n v="65.78947368421052"/>
    <x v="1"/>
    <b v="1"/>
  </r>
  <r>
    <s v="E1636"/>
    <s v="E07000083"/>
    <x v="2"/>
    <s v="Twyning"/>
    <s v="SW"/>
    <s v="SD"/>
    <s v="Precepting parish"/>
    <n v="37640"/>
    <n v="847.21"/>
    <n v="44.43"/>
    <n v="39250"/>
    <n v="829.87"/>
    <n v="47.3"/>
    <s v="E1636P046"/>
    <m/>
    <n v="4.277364505844846E-2"/>
    <n v="6.4595993697951784E-2"/>
    <x v="3"/>
    <m/>
    <s v="Twyning"/>
    <s v="E04004430"/>
    <n v="1837"/>
    <n v="1837"/>
    <n v="21.366358192705498"/>
    <x v="1"/>
    <b v="1"/>
  </r>
  <r>
    <s v="E1636"/>
    <s v="E07000083"/>
    <x v="2"/>
    <s v="Uckington"/>
    <s v="SW"/>
    <s v="SD"/>
    <s v="Precepting parish"/>
    <n v="10245"/>
    <n v="253.37"/>
    <n v="40.43"/>
    <n v="7000"/>
    <n v="260.29000000000002"/>
    <n v="26.89"/>
    <s v="E1636P047"/>
    <m/>
    <n v="-0.31673987310883356"/>
    <n v="-0.33489982686124165"/>
    <x v="0"/>
    <m/>
    <s v="Uckington"/>
    <s v="E04004431"/>
    <n v="615"/>
    <n v="615"/>
    <n v="11.382113821138212"/>
    <x v="1"/>
    <b v="1"/>
  </r>
  <r>
    <s v="E1635"/>
    <s v="E07000082"/>
    <x v="1"/>
    <s v="Uley"/>
    <s v="SW"/>
    <s v="SD"/>
    <s v="Precepting parish"/>
    <n v="33488"/>
    <n v="529.80999999999995"/>
    <n v="63.21"/>
    <n v="34062"/>
    <n v="549.67999999999995"/>
    <n v="61.97"/>
    <s v="E1635P047"/>
    <m/>
    <n v="1.7140468227424748E-2"/>
    <n v="-1.961714918525553E-2"/>
    <x v="3"/>
    <m/>
    <s v="Uley"/>
    <s v="E04004382"/>
    <n v="1147"/>
    <n v="1147"/>
    <n v="29.696599825632084"/>
    <x v="1"/>
    <b v="1"/>
  </r>
  <r>
    <s v="E1631"/>
    <s v="E07000078"/>
    <x v="4"/>
    <s v="Up Hatherley"/>
    <s v="SW"/>
    <s v="SD"/>
    <s v="Precepting parish"/>
    <n v="33846"/>
    <n v="2540.9"/>
    <n v="13.32"/>
    <n v="35700"/>
    <n v="2549.5"/>
    <n v="14"/>
    <s v="E1631P005"/>
    <m/>
    <n v="5.4777521716007797E-2"/>
    <n v="5.1051051051051032E-2"/>
    <x v="3"/>
    <m/>
    <s v="Up Hatherley"/>
    <s v="E04012756"/>
    <n v="6995"/>
    <n v="6995"/>
    <n v="5.1036454610436026"/>
    <x v="1"/>
    <b v="1"/>
  </r>
  <r>
    <s v="E1633"/>
    <s v="E07000080"/>
    <x v="3"/>
    <s v="Upleadon"/>
    <s v="SW"/>
    <s v="SD"/>
    <s v="Precepting parish"/>
    <n v="4000"/>
    <n v="131.97999999999999"/>
    <n v="30.31"/>
    <n v="5000"/>
    <n v="132.94"/>
    <n v="37.61"/>
    <s v="E1633P038"/>
    <m/>
    <n v="0.25"/>
    <n v="0.24084460574067967"/>
    <x v="0"/>
    <m/>
    <s v="Upleadon"/>
    <s v="E04004330"/>
    <n v="238"/>
    <n v="238"/>
    <n v="21.008403361344538"/>
    <x v="1"/>
    <b v="1"/>
  </r>
  <r>
    <s v="E1632"/>
    <s v="E07000079"/>
    <x v="0"/>
    <s v="Upper Rissington"/>
    <s v="SW"/>
    <s v="SD"/>
    <s v="Precepting parish"/>
    <n v="95671"/>
    <n v="755.35"/>
    <n v="126.66"/>
    <n v="110022"/>
    <n v="761.19"/>
    <n v="144.54"/>
    <s v="E1632P103"/>
    <m/>
    <n v="0.15000365837087518"/>
    <n v="0.14116532449076263"/>
    <x v="5"/>
    <m/>
    <s v="Upper Rissington"/>
    <s v="E04004293"/>
    <n v="1999"/>
    <n v="1999"/>
    <n v="55.038519259629815"/>
    <x v="1"/>
    <b v="1"/>
  </r>
  <r>
    <s v="E1632"/>
    <s v="E07000079"/>
    <x v="0"/>
    <s v="Upper Slaughter"/>
    <s v="SW"/>
    <s v="SD"/>
    <s v="Precepting parish"/>
    <n v="8346"/>
    <n v="127.5"/>
    <n v="65.459999999999994"/>
    <n v="8670"/>
    <n v="141.86000000000001"/>
    <n v="61.12"/>
    <s v="E1632P104"/>
    <m/>
    <n v="3.8820992092020126E-2"/>
    <n v="-6.6300030553009426E-2"/>
    <x v="0"/>
    <m/>
    <s v="Upper Slaughter"/>
    <s v="E04004281"/>
    <n v="177"/>
    <n v="177"/>
    <n v="48.983050847457626"/>
    <x v="1"/>
    <b v="1"/>
  </r>
  <r>
    <s v="E1635"/>
    <s v="E07000082"/>
    <x v="1"/>
    <s v="Upton St. Leonards"/>
    <s v="SW"/>
    <s v="SD"/>
    <s v="Precepting parish"/>
    <n v="46810"/>
    <n v="1201.56"/>
    <n v="38.96"/>
    <n v="50000"/>
    <n v="1224.57"/>
    <n v="40.83"/>
    <s v="E1635P048"/>
    <m/>
    <n v="6.8147831659901736E-2"/>
    <n v="4.7997946611909585E-2"/>
    <x v="4"/>
    <m/>
    <s v="Upton St. Leonards"/>
    <s v="E04013013"/>
    <n v="3174"/>
    <n v="3174"/>
    <n v="15.75299306868305"/>
    <x v="1"/>
    <b v="1"/>
  </r>
  <r>
    <s v="E1633"/>
    <s v="E07000080"/>
    <x v="3"/>
    <s v="West Dean"/>
    <s v="SW"/>
    <s v="SD"/>
    <s v="Precepting parish"/>
    <n v="224860"/>
    <n v="3515.62"/>
    <n v="63.96"/>
    <n v="229357"/>
    <n v="3564.31"/>
    <n v="64.349999999999994"/>
    <s v="E1633P039"/>
    <m/>
    <n v="1.9999110557680333E-2"/>
    <n v="6.097560975609654E-3"/>
    <x v="5"/>
    <m/>
    <s v="West Dean"/>
    <s v="E04004332"/>
    <e v="#N/A"/>
    <n v="10333"/>
    <n v="22.196554727571858"/>
    <x v="1"/>
    <b v="1"/>
  </r>
  <r>
    <s v="E1633"/>
    <s v="E07000080"/>
    <x v="3"/>
    <s v="Westbury on Severn"/>
    <s v="SW"/>
    <s v="SD"/>
    <s v="Precepting parish"/>
    <n v="36000"/>
    <n v="713.39"/>
    <n v="50.46"/>
    <n v="39000"/>
    <n v="725.11"/>
    <n v="53.78"/>
    <s v="E1633P040"/>
    <m/>
    <n v="8.3333333333333329E-2"/>
    <n v="6.5794688862465325E-2"/>
    <x v="3"/>
    <m/>
    <s v="Westbury-on-Severn"/>
    <s v="E04004331"/>
    <n v="1788"/>
    <n v="1788"/>
    <n v="21.812080536912752"/>
    <x v="1"/>
    <b v="0"/>
  </r>
  <r>
    <s v="E1632"/>
    <s v="E07000079"/>
    <x v="0"/>
    <s v="Westcote"/>
    <s v="SW"/>
    <s v="SD"/>
    <s v="Non-precepting parish"/>
    <n v="0"/>
    <n v="132.18"/>
    <n v="0"/>
    <n v="0"/>
    <n v="146.58000000000001"/>
    <n v="0"/>
    <s v="E1632P105"/>
    <m/>
    <m/>
    <m/>
    <x v="1"/>
    <m/>
    <s v="Westcote"/>
    <s v="E04004282"/>
    <n v="207"/>
    <n v="207"/>
    <n v="0"/>
    <x v="0"/>
    <b v="1"/>
  </r>
  <r>
    <s v="E1632"/>
    <s v="E07000079"/>
    <x v="0"/>
    <s v="Weston Subedge"/>
    <s v="SW"/>
    <s v="SD"/>
    <s v="Precepting parish"/>
    <n v="14727"/>
    <n v="216.83"/>
    <n v="67.92"/>
    <n v="16150"/>
    <n v="226.49"/>
    <n v="71.31"/>
    <s v="E1632P106"/>
    <m/>
    <n v="9.6625246146533575E-2"/>
    <n v="4.9911660777385167E-2"/>
    <x v="2"/>
    <m/>
    <s v="Weston Subedge"/>
    <s v="E04004284"/>
    <n v="411"/>
    <n v="411"/>
    <n v="39.29440389294404"/>
    <x v="1"/>
    <b v="1"/>
  </r>
  <r>
    <s v="E1632"/>
    <s v="E07000079"/>
    <x v="0"/>
    <s v="Westonbirt with Lasborough"/>
    <s v="SW"/>
    <s v="SD"/>
    <s v="Precepting parish"/>
    <n v="3845"/>
    <n v="112.3"/>
    <n v="34.24"/>
    <n v="5465"/>
    <n v="116.09"/>
    <n v="47.07"/>
    <s v="E1632P107"/>
    <m/>
    <n v="0.42132639791937582"/>
    <n v="0.3747079439252336"/>
    <x v="0"/>
    <m/>
    <s v="Westonbirt with Lasborough"/>
    <s v="E04004283"/>
    <n v="268"/>
    <n v="268"/>
    <n v="20.39179104477612"/>
    <x v="1"/>
    <b v="1"/>
  </r>
  <r>
    <s v="E1636"/>
    <s v="E07000083"/>
    <x v="2"/>
    <s v="Wheatpieces"/>
    <s v="SW"/>
    <s v="SD"/>
    <s v="Precepting parish"/>
    <n v="62110"/>
    <n v="1389.98"/>
    <n v="44.68"/>
    <n v="63500"/>
    <n v="1396.32"/>
    <n v="45.48"/>
    <s v="E1636P048"/>
    <m/>
    <n v="2.2379649009821284E-2"/>
    <n v="1.7905102954341924E-2"/>
    <x v="4"/>
    <m/>
    <s v="Wheatpieces"/>
    <s v="E04013272"/>
    <n v="3736"/>
    <n v="3636"/>
    <n v="17.464246424642464"/>
    <x v="1"/>
    <b v="1"/>
  </r>
  <r>
    <s v="E1635"/>
    <s v="E07000082"/>
    <x v="1"/>
    <s v="Whiteshill and Ruscombe"/>
    <s v="SW"/>
    <s v="SD"/>
    <s v="Precepting parish"/>
    <n v="44030"/>
    <n v="475.89"/>
    <n v="92.52"/>
    <n v="44030"/>
    <n v="486.58"/>
    <n v="90.49"/>
    <s v="E1635P049"/>
    <m/>
    <n v="0"/>
    <n v="-2.1941201902291409E-2"/>
    <x v="3"/>
    <m/>
    <s v="Whiteshill and Ruscombe"/>
    <s v="E04004384"/>
    <n v="1141"/>
    <n v="1141"/>
    <n v="38.588957055214721"/>
    <x v="1"/>
    <b v="1"/>
  </r>
  <r>
    <s v="E1635"/>
    <s v="E07000082"/>
    <x v="1"/>
    <s v="Whitminster"/>
    <s v="SW"/>
    <s v="SD"/>
    <s v="Precepting parish"/>
    <n v="17800"/>
    <n v="365.27"/>
    <n v="48.73"/>
    <n v="17800"/>
    <n v="384.16"/>
    <n v="46.33"/>
    <s v="E1635P050"/>
    <m/>
    <n v="0"/>
    <n v="-4.925097475887541E-2"/>
    <x v="2"/>
    <m/>
    <s v="Whitminster"/>
    <s v="E04004385"/>
    <n v="933"/>
    <n v="933"/>
    <n v="19.078242229367632"/>
    <x v="1"/>
    <b v="1"/>
  </r>
  <r>
    <s v="E1632"/>
    <s v="E07000079"/>
    <x v="0"/>
    <s v="Whittington"/>
    <s v="SW"/>
    <s v="SD"/>
    <s v="Non-precepting parish"/>
    <n v="0"/>
    <n v="66.38"/>
    <n v="0"/>
    <n v="0"/>
    <n v="69.739999999999995"/>
    <n v="0"/>
    <s v="E1632P108"/>
    <m/>
    <m/>
    <m/>
    <x v="1"/>
    <m/>
    <s v="Whittington"/>
    <s v="E04004285"/>
    <e v="#N/A"/>
    <n v="128"/>
    <n v="0"/>
    <x v="0"/>
    <b v="1"/>
  </r>
  <r>
    <s v="E1632"/>
    <s v="E07000079"/>
    <x v="0"/>
    <s v="Willersey"/>
    <s v="SW"/>
    <s v="SD"/>
    <s v="Precepting parish"/>
    <n v="27092"/>
    <n v="457.56"/>
    <n v="59.21"/>
    <n v="29500"/>
    <n v="475.01"/>
    <n v="62.1"/>
    <s v="E1632P110"/>
    <m/>
    <n v="8.8882326886165652E-2"/>
    <n v="4.8809322749535561E-2"/>
    <x v="3"/>
    <m/>
    <s v="Willersey"/>
    <s v="E04004287"/>
    <n v="991"/>
    <n v="991"/>
    <n v="29.767911200807266"/>
    <x v="1"/>
    <b v="1"/>
  </r>
  <r>
    <s v="E1636"/>
    <s v="E07000083"/>
    <x v="2"/>
    <s v="Winchcombe"/>
    <s v="SW"/>
    <s v="SD"/>
    <s v="Precepting parish"/>
    <n v="258230"/>
    <n v="2269.4299999999998"/>
    <n v="113.79"/>
    <n v="278000"/>
    <n v="2375.52"/>
    <n v="117.03"/>
    <s v="E1636P049"/>
    <m/>
    <n v="7.6559656120512715E-2"/>
    <n v="2.8473503822831484E-2"/>
    <x v="7"/>
    <m/>
    <s v="Winchcombe"/>
    <s v="E04004432"/>
    <n v="5124"/>
    <n v="5124"/>
    <n v="54.25448868071819"/>
    <x v="2"/>
    <b v="1"/>
  </r>
  <r>
    <s v="E1632"/>
    <s v="E07000079"/>
    <x v="0"/>
    <s v="Windrush"/>
    <s v="SW"/>
    <s v="SD"/>
    <s v="Non-precepting parish"/>
    <n v="0"/>
    <n v="112.26"/>
    <n v="0"/>
    <n v="0"/>
    <n v="119.57"/>
    <n v="0"/>
    <s v="E1632P111"/>
    <m/>
    <m/>
    <m/>
    <x v="1"/>
    <m/>
    <s v="Windrush"/>
    <s v="E04004288"/>
    <n v="113"/>
    <n v="113"/>
    <n v="0"/>
    <x v="0"/>
    <b v="1"/>
  </r>
  <r>
    <s v="E1632"/>
    <s v="E07000079"/>
    <x v="0"/>
    <s v="Winson"/>
    <s v="SW"/>
    <s v="SD"/>
    <s v="Non-precepting parish"/>
    <n v="0"/>
    <n v="58.01"/>
    <n v="0"/>
    <n v="0"/>
    <n v="68.63"/>
    <n v="0"/>
    <s v="E1632P112"/>
    <m/>
    <m/>
    <m/>
    <x v="1"/>
    <m/>
    <s v="Winson"/>
    <s v="E04004289"/>
    <n v="70"/>
    <n v="70"/>
    <n v="0"/>
    <x v="0"/>
    <b v="1"/>
  </r>
  <r>
    <s v="E1632"/>
    <s v="E07000079"/>
    <x v="0"/>
    <s v="Winstone"/>
    <s v="SW"/>
    <s v="SD"/>
    <s v="Precepting parish"/>
    <n v="1600"/>
    <n v="105.55"/>
    <n v="15.16"/>
    <n v="1750"/>
    <n v="105.74"/>
    <n v="16.55"/>
    <s v="E1632P113"/>
    <m/>
    <n v="9.375E-2"/>
    <n v="9.1688654353562035E-2"/>
    <x v="0"/>
    <m/>
    <s v="Winstone"/>
    <s v="E04004290"/>
    <n v="226"/>
    <n v="226"/>
    <n v="7.7433628318584073"/>
    <x v="1"/>
    <b v="1"/>
  </r>
  <r>
    <s v="E1632"/>
    <s v="E07000079"/>
    <x v="0"/>
    <s v="Withington"/>
    <s v="SW"/>
    <s v="SD"/>
    <s v="Precepting parish"/>
    <n v="5900"/>
    <n v="278.62"/>
    <n v="21.18"/>
    <n v="7100"/>
    <n v="289.54000000000002"/>
    <n v="24.52"/>
    <s v="E1632P114"/>
    <m/>
    <n v="0.20338983050847459"/>
    <n v="0.15769593956562794"/>
    <x v="0"/>
    <m/>
    <s v="Withington"/>
    <s v="E04013306"/>
    <e v="#N/A"/>
    <n v="514"/>
    <n v="13.813229571984436"/>
    <x v="1"/>
    <b v="1"/>
  </r>
  <r>
    <s v="E1635"/>
    <s v="E07000082"/>
    <x v="1"/>
    <s v="Woodchester"/>
    <s v="SW"/>
    <s v="SD"/>
    <s v="Precepting parish"/>
    <n v="16590"/>
    <n v="574.85"/>
    <n v="28.86"/>
    <n v="24780"/>
    <n v="603.95000000000005"/>
    <n v="41.03"/>
    <s v="E1635P051"/>
    <m/>
    <n v="0.49367088607594939"/>
    <n v="0.42169092169092176"/>
    <x v="2"/>
    <m/>
    <s v="Woodchester"/>
    <s v="E04004386"/>
    <n v="1208"/>
    <n v="1208"/>
    <n v="20.513245033112582"/>
    <x v="1"/>
    <b v="1"/>
  </r>
  <r>
    <s v="E1636"/>
    <s v="E07000083"/>
    <x v="2"/>
    <s v="Woodmancote"/>
    <s v="SW"/>
    <s v="SD"/>
    <s v="Precepting parish"/>
    <n v="39330"/>
    <n v="1350.34"/>
    <n v="29.13"/>
    <n v="39880"/>
    <n v="1378.52"/>
    <n v="28.93"/>
    <s v="E1636P050"/>
    <m/>
    <n v="1.398423595219934E-2"/>
    <n v="-6.8657741160315583E-3"/>
    <x v="3"/>
    <m/>
    <s v="Woodmancote"/>
    <s v="E04004433"/>
    <e v="#N/A"/>
    <n v="2760"/>
    <n v="14.44927536231884"/>
    <x v="1"/>
    <b v="1"/>
  </r>
  <r>
    <s v="E1633"/>
    <s v="E07000080"/>
    <x v="3"/>
    <s v="Woolaston"/>
    <s v="SW"/>
    <s v="SD"/>
    <s v="Precepting parish"/>
    <n v="22985"/>
    <n v="528.91999999999996"/>
    <n v="43.46"/>
    <n v="27582"/>
    <n v="531.98"/>
    <n v="51.85"/>
    <s v="E1633P041"/>
    <m/>
    <n v="0.2"/>
    <n v="0.19305108145421077"/>
    <x v="3"/>
    <m/>
    <s v="Woolaston"/>
    <s v="E04004333"/>
    <n v="1217"/>
    <n v="1217"/>
    <n v="22.663927691043551"/>
    <x v="1"/>
    <b v="1"/>
  </r>
  <r>
    <s v="E1636"/>
    <s v="E07000083"/>
    <x v="2"/>
    <s v="Wormington"/>
    <s v="SW"/>
    <s v="SD"/>
    <s v="Precepting parish"/>
    <n v="7200"/>
    <n v="62.86"/>
    <n v="114.54"/>
    <n v="7200"/>
    <n v="67.930000000000007"/>
    <n v="105.99"/>
    <s v="E1636P051"/>
    <m/>
    <n v="0"/>
    <n v="-7.4646411733892179E-2"/>
    <x v="0"/>
    <m/>
    <s v="Wormington"/>
    <s v="E04013314"/>
    <e v="#N/A"/>
    <n v="100"/>
    <n v="72"/>
    <x v="0"/>
    <b v="1"/>
  </r>
  <r>
    <s v="E1635"/>
    <s v="E07000082"/>
    <x v="1"/>
    <s v="Wotton under Edge"/>
    <s v="SW"/>
    <s v="SD"/>
    <s v="Precepting parish"/>
    <n v="496384"/>
    <n v="2120.13"/>
    <n v="234.13"/>
    <n v="526688"/>
    <n v="2141.2399999999998"/>
    <n v="245.97"/>
    <s v="E1635P052"/>
    <m/>
    <n v="6.1049510056730275E-2"/>
    <n v="5.057019604493232E-2"/>
    <x v="6"/>
    <m/>
    <s v="Wotton-under-Edge"/>
    <s v="E04013028"/>
    <n v="5579"/>
    <n v="5579"/>
    <n v="94.405449005198065"/>
    <x v="2"/>
    <b v="0"/>
  </r>
  <r>
    <s v="E1632"/>
    <s v="E07000079"/>
    <x v="0"/>
    <s v="Wyck Rissington"/>
    <s v="SW"/>
    <s v="SD"/>
    <s v="Precepting parish"/>
    <n v="6611"/>
    <n v="85.22"/>
    <n v="77.569999999999993"/>
    <n v="7065"/>
    <n v="89.34"/>
    <n v="79.08"/>
    <s v="E1632P109"/>
    <m/>
    <n v="6.8673423082740881E-2"/>
    <n v="1.9466288513600688E-2"/>
    <x v="0"/>
    <m/>
    <s v="Wick Rissington"/>
    <s v="E04004286"/>
    <n v="115"/>
    <n v="115"/>
    <n v="61.434782608695649"/>
    <x v="1"/>
    <b v="0"/>
  </r>
  <r>
    <s v="E1632"/>
    <s v="E07000079"/>
    <x v="0"/>
    <s v="Yanworth"/>
    <s v="SW"/>
    <s v="SD"/>
    <s v="Non-precepting parish"/>
    <n v="0"/>
    <n v="49.84"/>
    <n v="0"/>
    <n v="0"/>
    <n v="52.74"/>
    <n v="0"/>
    <s v="E1632P115"/>
    <m/>
    <m/>
    <m/>
    <x v="1"/>
    <m/>
    <s v="Yanworth"/>
    <s v="E04004292"/>
    <n v="107"/>
    <n v="107"/>
    <n v="0"/>
    <x v="0"/>
    <b v="1"/>
  </r>
  <r>
    <m/>
    <m/>
    <x v="6"/>
    <m/>
    <m/>
    <m/>
    <m/>
    <n v="16980468"/>
    <n v="180053.38000000009"/>
    <n v="94.307965782147448"/>
    <n v="18450344"/>
    <n v="184358.15999999992"/>
    <n v="100.07880312973404"/>
    <m/>
    <m/>
    <m/>
    <m/>
    <x v="9"/>
    <m/>
    <m/>
    <m/>
    <m/>
    <m/>
    <m/>
    <x v="4"/>
    <m/>
  </r>
  <r>
    <m/>
    <m/>
    <x v="6"/>
    <m/>
    <m/>
    <m/>
    <m/>
    <m/>
    <m/>
    <m/>
    <m/>
    <m/>
    <m/>
    <m/>
    <m/>
    <m/>
    <m/>
    <x v="9"/>
    <m/>
    <m/>
    <m/>
    <m/>
    <m/>
    <m/>
    <x v="4"/>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7">
  <r>
    <s v="E1635"/>
    <s v="E07000082"/>
    <s v="Stroud"/>
    <s v="Great Oldbury"/>
    <s v="SW"/>
    <s v="SD"/>
    <s v="Precepting parish"/>
    <n v="38430"/>
    <n v="859.43"/>
    <n v="44.72"/>
    <n v="68185"/>
    <n v="960.81"/>
    <n v="70.97"/>
    <s v="E1635P054"/>
    <m/>
    <n v="0.7742648972157169"/>
    <n v="0.58698568872987478"/>
    <s v="Between £50K and £100K"/>
    <m/>
    <s v="Great Oldbury"/>
    <s v="E04013415"/>
    <e v="#N/A"/>
    <s v="New Parish"/>
    <x v="0"/>
    <m/>
    <s v="Parish Council"/>
    <b v="1"/>
  </r>
  <r>
    <s v="E1634"/>
    <s v="E07000081"/>
    <s v="Gloucester"/>
    <s v="Quedgeley"/>
    <s v="SW"/>
    <s v="SD"/>
    <s v="Precepting parish"/>
    <n v="284813"/>
    <n v="6610.6"/>
    <n v="43.08"/>
    <n v="294195"/>
    <n v="6676.8"/>
    <n v="44.06"/>
    <s v="E1634P001"/>
    <m/>
    <n v="3.2940912107242294E-2"/>
    <n v="2.2748375116063233E-2"/>
    <s v="Between £250K and £500K"/>
    <m/>
    <s v="Quedgeley"/>
    <s v="E04004335"/>
    <n v="22145"/>
    <n v="22145"/>
    <x v="1"/>
    <n v="13.284940167080606"/>
    <s v="Town Council"/>
    <b v="1"/>
  </r>
  <r>
    <s v="E1632"/>
    <s v="E07000079"/>
    <s v="Cotswold"/>
    <s v="Cirencester"/>
    <s v="SW"/>
    <s v="SD"/>
    <s v="Precepting parish"/>
    <n v="1673300"/>
    <n v="7427.23"/>
    <n v="225.29"/>
    <n v="1923000"/>
    <n v="7611.22"/>
    <n v="252.65"/>
    <s v="E1632P027"/>
    <m/>
    <n v="0.1492260802008008"/>
    <n v="0.12144347285720633"/>
    <s v="Over £1M"/>
    <e v="#N/A"/>
    <s v="Cirencester"/>
    <s v="E04013303"/>
    <n v="20185"/>
    <n v="20185"/>
    <x v="1"/>
    <n v="95.268763933614068"/>
    <s v="Town Council"/>
    <b v="1"/>
  </r>
  <r>
    <s v="E1636"/>
    <s v="E07000083"/>
    <s v="Tewkesbury"/>
    <s v="Bishop's Cleeve"/>
    <s v="SW"/>
    <s v="SD"/>
    <s v="Precepting parish"/>
    <n v="489600"/>
    <n v="5339.54"/>
    <n v="91.69"/>
    <n v="522700"/>
    <n v="5428.22"/>
    <n v="96.29"/>
    <s v="E1636P005"/>
    <m/>
    <n v="6.7606209150326793E-2"/>
    <n v="5.0169047878721874E-2"/>
    <s v="Between £500K and £1M"/>
    <m/>
    <s v="Bishop's Cleeve"/>
    <s v="E04013263"/>
    <n v="14198"/>
    <n v="14198"/>
    <x v="2"/>
    <n v="36.81504437244682"/>
    <s v="Parish Council"/>
    <b v="1"/>
  </r>
  <r>
    <s v="E1635"/>
    <s v="E07000082"/>
    <s v="Stroud"/>
    <s v="Stroud"/>
    <s v="SW"/>
    <s v="SD"/>
    <s v="Precepting parish"/>
    <n v="966355"/>
    <n v="4360.88"/>
    <n v="221.6"/>
    <n v="1072385"/>
    <n v="4398.18"/>
    <n v="243.82"/>
    <s v="E1635P046"/>
    <m/>
    <n v="0.10972158264819865"/>
    <n v="0.10027075812274368"/>
    <s v="Over £1M"/>
    <m/>
    <s v="Stroud"/>
    <s v="E04013012"/>
    <e v="#N/A"/>
    <n v="13381"/>
    <x v="2"/>
    <n v="80.142366041401985"/>
    <s v="Town Council"/>
    <b v="1"/>
  </r>
  <r>
    <s v="E1631"/>
    <s v="E07000078"/>
    <s v="Cheltenham"/>
    <s v="Charlton Kings"/>
    <s v="SW"/>
    <s v="SD"/>
    <s v="Precepting parish"/>
    <n v="241579"/>
    <n v="5014.2"/>
    <n v="48.18"/>
    <n v="260263"/>
    <n v="5049.8"/>
    <n v="51.54"/>
    <s v="E1631P001"/>
    <m/>
    <n v="7.7341159620662389E-2"/>
    <n v="6.9738480697384794E-2"/>
    <s v="Between £250K and £500K"/>
    <m/>
    <s v="Charlton Kings"/>
    <s v="E04012753"/>
    <n v="12021"/>
    <n v="12021"/>
    <x v="2"/>
    <n v="21.650694617752269"/>
    <s v="Town Council"/>
    <b v="1"/>
  </r>
  <r>
    <s v="E1636"/>
    <s v="E07000083"/>
    <s v="Tewkesbury"/>
    <s v="Churchdown"/>
    <s v="SW"/>
    <s v="SD"/>
    <s v="Precepting parish"/>
    <n v="260000"/>
    <n v="4080.93"/>
    <n v="63.71"/>
    <n v="265800"/>
    <n v="4243.24"/>
    <n v="62.64"/>
    <s v="E1636P010"/>
    <m/>
    <n v="2.2307692307692306E-2"/>
    <n v="-1.679485167163711E-2"/>
    <s v="Between £250K and £500K"/>
    <m/>
    <s v="Churchdown"/>
    <s v="E04013264"/>
    <n v="10870"/>
    <n v="10870"/>
    <x v="2"/>
    <n v="24.452621895124196"/>
    <s v="Parish Council"/>
    <b v="1"/>
  </r>
  <r>
    <s v="E1636"/>
    <s v="E07000083"/>
    <s v="Tewkesbury"/>
    <s v="Tewkesbury"/>
    <s v="SW"/>
    <s v="SD"/>
    <s v="Precepting parish"/>
    <n v="494540"/>
    <n v="3594.45"/>
    <n v="137.58000000000001"/>
    <n v="531567"/>
    <n v="3642.09"/>
    <n v="145.94999999999999"/>
    <s v="E1636P042"/>
    <m/>
    <n v="7.487159784850568E-2"/>
    <n v="6.0837331007413689E-2"/>
    <s v="Between £500K and £1M"/>
    <m/>
    <s v="Tewkesbury"/>
    <s v="E04004426"/>
    <n v="10663"/>
    <n v="10663"/>
    <x v="2"/>
    <n v="49.851542717809245"/>
    <s v="Town Council"/>
    <b v="1"/>
  </r>
  <r>
    <s v="E1633"/>
    <s v="E07000080"/>
    <s v="Forest of Dean"/>
    <s v="West Dean"/>
    <s v="SW"/>
    <s v="SD"/>
    <s v="Precepting parish"/>
    <n v="224860"/>
    <n v="3515.62"/>
    <n v="63.96"/>
    <n v="229357"/>
    <n v="3564.31"/>
    <n v="64.349999999999994"/>
    <s v="E1633P039"/>
    <m/>
    <n v="1.9999110557680333E-2"/>
    <n v="6.097560975609654E-3"/>
    <s v="Between £100K and £250K"/>
    <m/>
    <s v="West Dean"/>
    <s v="E04004332"/>
    <e v="#N/A"/>
    <n v="10333"/>
    <x v="2"/>
    <n v="22.196554727571858"/>
    <s v="Parish Council"/>
    <b v="1"/>
  </r>
  <r>
    <s v="E1633"/>
    <s v="E07000080"/>
    <s v="Forest of Dean"/>
    <s v="Lydney"/>
    <s v="SW"/>
    <s v="SD"/>
    <s v="Precepting parish"/>
    <n v="777449"/>
    <n v="3499.26"/>
    <n v="222.18"/>
    <n v="781018"/>
    <n v="3585.38"/>
    <n v="217.83"/>
    <s v="E1633P021"/>
    <m/>
    <n v="4.5906548210879429E-3"/>
    <n v="-1.9578719956791765E-2"/>
    <s v="Between £500K and £1M"/>
    <m/>
    <s v="Lydney"/>
    <s v="E04004313"/>
    <n v="10038"/>
    <n v="10038"/>
    <x v="2"/>
    <n v="77.806136680613662"/>
    <s v="Town Council"/>
    <b v="1"/>
  </r>
  <r>
    <s v="E1633"/>
    <s v="E07000080"/>
    <s v="Forest of Dean"/>
    <s v="Coleford"/>
    <s v="SW"/>
    <s v="SD"/>
    <s v="Precepting parish"/>
    <n v="505000"/>
    <n v="3049.02"/>
    <n v="165.63"/>
    <n v="560000"/>
    <n v="3146.32"/>
    <n v="177.99"/>
    <s v="E1633P008"/>
    <m/>
    <n v="0.10891089108910891"/>
    <n v="7.462416228944041E-2"/>
    <s v="Between £500K and £1M"/>
    <m/>
    <s v="Coleford"/>
    <s v="E04004301"/>
    <e v="#N/A"/>
    <n v="9275"/>
    <x v="3"/>
    <n v="60.377358490566039"/>
    <s v="Town Council"/>
    <b v="1"/>
  </r>
  <r>
    <s v="E1636"/>
    <s v="E07000083"/>
    <s v="Tewkesbury"/>
    <s v="Brockworth"/>
    <s v="SW"/>
    <s v="SD"/>
    <s v="Precepting parish"/>
    <n v="328180"/>
    <n v="3446.12"/>
    <n v="95.23"/>
    <n v="333900"/>
    <n v="3371.37"/>
    <n v="99.04"/>
    <s v="E1636P007"/>
    <m/>
    <n v="1.7429459442988605E-2"/>
    <n v="4.000840071406072E-2"/>
    <s v="Between £250K and £500K"/>
    <m/>
    <s v="Brockworth"/>
    <s v="E04004393"/>
    <n v="9205"/>
    <n v="9205"/>
    <x v="3"/>
    <n v="36.273764258555133"/>
    <s v="Parish Council"/>
    <b v="1"/>
  </r>
  <r>
    <s v="E1633"/>
    <s v="E07000080"/>
    <s v="Forest of Dean"/>
    <s v="Cinderford"/>
    <s v="SW"/>
    <s v="SD"/>
    <s v="Precepting parish"/>
    <n v="498601"/>
    <n v="2515.8200000000002"/>
    <n v="198.19"/>
    <n v="545596"/>
    <n v="2541.04"/>
    <n v="214.71"/>
    <s v="E1633P007"/>
    <m/>
    <n v="9.4253721913915137E-2"/>
    <n v="8.3354356930218532E-2"/>
    <s v="Between £500K and £1M"/>
    <m/>
    <s v="Cinderford"/>
    <s v="E04004300"/>
    <n v="8773"/>
    <n v="8773"/>
    <x v="3"/>
    <n v="62.190356776473273"/>
    <s v="Town Council"/>
    <b v="1"/>
  </r>
  <r>
    <s v="E1631"/>
    <s v="E07000078"/>
    <s v="Cheltenham"/>
    <s v="Leckhampton with Warden Hill"/>
    <s v="SW"/>
    <s v="SD"/>
    <s v="Precepting parish"/>
    <n v="92244"/>
    <n v="3481.9"/>
    <n v="26.49"/>
    <n v="96505"/>
    <n v="3523.3"/>
    <n v="27.39"/>
    <s v="E1631P002"/>
    <m/>
    <n v="4.61927063006808E-2"/>
    <n v="3.3975084937712424E-2"/>
    <s v="Between £50K and £100K"/>
    <m/>
    <s v="Leckhampton with Warden Hill"/>
    <s v="E04012754"/>
    <n v="8693"/>
    <n v="8693"/>
    <x v="3"/>
    <n v="11.101460945588405"/>
    <s v="Parish Council"/>
    <b v="1"/>
  </r>
  <r>
    <s v="E1635"/>
    <s v="E07000082"/>
    <s v="Stroud"/>
    <s v="Cam"/>
    <s v="SW"/>
    <s v="SD"/>
    <s v="Precepting parish"/>
    <n v="314602"/>
    <n v="3325.84"/>
    <n v="94.59"/>
    <n v="333710"/>
    <n v="3402.55"/>
    <n v="98.08"/>
    <s v="E1635P009"/>
    <m/>
    <n v="6.0737058251377929E-2"/>
    <n v="3.6896077809493548E-2"/>
    <s v="Between £250K and £500K"/>
    <m/>
    <s v="Cam"/>
    <s v="E04004343"/>
    <n v="8495"/>
    <n v="8495"/>
    <x v="3"/>
    <n v="39.283107710417895"/>
    <s v="Parish Council"/>
    <b v="1"/>
  </r>
  <r>
    <s v="E1631"/>
    <s v="E07000078"/>
    <s v="Cheltenham"/>
    <s v="Prestbury"/>
    <s v="SW"/>
    <s v="SD"/>
    <s v="Precepting parish"/>
    <n v="113256"/>
    <n v="3194.8"/>
    <n v="35.450000000000003"/>
    <n v="116965"/>
    <n v="3228.2"/>
    <n v="36.229999999999997"/>
    <s v="E1631P003"/>
    <m/>
    <n v="3.2748816839725928E-2"/>
    <n v="2.2002820874470915E-2"/>
    <s v="Between £100K and £250K"/>
    <m/>
    <s v="Prestbury"/>
    <s v="E04012755"/>
    <e v="#N/A"/>
    <n v="8094"/>
    <x v="3"/>
    <n v="14.450827773659501"/>
    <s v="Parish Council"/>
    <b v="1"/>
  </r>
  <r>
    <s v="E1635"/>
    <s v="E07000082"/>
    <s v="Stroud"/>
    <s v="Stonehouse"/>
    <s v="SW"/>
    <s v="SD"/>
    <s v="Precepting parish"/>
    <n v="383870"/>
    <n v="2305.75"/>
    <n v="166.48"/>
    <n v="410133"/>
    <n v="2319.52"/>
    <n v="176.82"/>
    <s v="E1635P045"/>
    <m/>
    <n v="6.8416390965691506E-2"/>
    <n v="6.2109562710235489E-2"/>
    <s v="Between £250K and £500K"/>
    <m/>
    <s v="Stonehouse"/>
    <s v="E04013417"/>
    <n v="7711"/>
    <n v="7711"/>
    <x v="3"/>
    <n v="53.188043055375438"/>
    <s v="Town Council"/>
    <b v="1"/>
  </r>
  <r>
    <s v="E1635"/>
    <s v="E07000082"/>
    <s v="Stroud"/>
    <s v="Dursley"/>
    <s v="SW"/>
    <s v="SD"/>
    <s v="Precepting parish"/>
    <n v="537000"/>
    <n v="2478.56"/>
    <n v="216.66"/>
    <n v="550000"/>
    <n v="2464.27"/>
    <n v="223.19"/>
    <s v="E1635P013"/>
    <m/>
    <n v="2.4208566108007448E-2"/>
    <n v="3.0139388904273982E-2"/>
    <s v="Between £500K and £1M"/>
    <m/>
    <s v="Dursley"/>
    <s v="E04004347"/>
    <n v="7489"/>
    <n v="7489"/>
    <x v="3"/>
    <n v="73.441046868740827"/>
    <s v="Town Council"/>
    <b v="1"/>
  </r>
  <r>
    <s v="E1635"/>
    <s v="E07000082"/>
    <s v="Stroud"/>
    <s v="Cainscross"/>
    <s v="SW"/>
    <s v="SD"/>
    <s v="Precepting parish"/>
    <n v="318370"/>
    <n v="2156.5500000000002"/>
    <n v="147.63"/>
    <n v="345533"/>
    <n v="2167.16"/>
    <n v="159.44"/>
    <s v="E1635P008"/>
    <m/>
    <n v="8.531896849577536E-2"/>
    <n v="7.9997290523606338E-2"/>
    <s v="Between £250K and £500K"/>
    <m/>
    <s v="Cainscross"/>
    <s v="E04013025"/>
    <n v="7136"/>
    <n v="7136"/>
    <x v="3"/>
    <n v="48.421104260089685"/>
    <s v="Town Council"/>
    <b v="1"/>
  </r>
  <r>
    <s v="E1631"/>
    <s v="E07000078"/>
    <s v="Cheltenham"/>
    <s v="Up Hatherley"/>
    <s v="SW"/>
    <s v="SD"/>
    <s v="Precepting parish"/>
    <n v="33846"/>
    <n v="2540.9"/>
    <n v="13.32"/>
    <n v="35700"/>
    <n v="2549.5"/>
    <n v="14"/>
    <s v="E1631P005"/>
    <m/>
    <n v="5.4777521716007797E-2"/>
    <n v="5.1051051051051032E-2"/>
    <s v="Between £25K and £50K"/>
    <m/>
    <s v="Up Hatherley"/>
    <s v="E04012756"/>
    <n v="6995"/>
    <n v="6995"/>
    <x v="3"/>
    <n v="5.1036454610436026"/>
    <s v="Parish Council"/>
    <b v="1"/>
  </r>
  <r>
    <s v="E1632"/>
    <s v="E07000079"/>
    <s v="Cotswold"/>
    <s v="Tetbury"/>
    <s v="SW"/>
    <s v="SD"/>
    <s v="Precepting parish"/>
    <n v="437709"/>
    <n v="2735.7"/>
    <n v="160"/>
    <n v="484669"/>
    <n v="2753.81"/>
    <n v="176"/>
    <s v="E1632P099"/>
    <m/>
    <n v="0.10728589085442611"/>
    <n v="0.1"/>
    <s v="Between £250K and £500K"/>
    <m/>
    <s v="Tetbury"/>
    <s v="E04012388"/>
    <n v="6455"/>
    <n v="6455"/>
    <x v="3"/>
    <n v="75.084275755228504"/>
    <s v="Town Council"/>
    <b v="1"/>
  </r>
  <r>
    <s v="E1633"/>
    <s v="E07000080"/>
    <s v="Forest of Dean"/>
    <s v="Newent"/>
    <s v="SW"/>
    <s v="SD"/>
    <s v="Precepting parish"/>
    <n v="421840"/>
    <n v="2430.19"/>
    <n v="173.58"/>
    <n v="500150"/>
    <n v="2502.08"/>
    <n v="199.89"/>
    <s v="E1633P023"/>
    <m/>
    <n v="0.18563910487388582"/>
    <n v="0.15157276183892138"/>
    <s v="Between £500K and £1M"/>
    <m/>
    <s v="Newent"/>
    <s v="E04004315"/>
    <n v="6276"/>
    <n v="6276"/>
    <x v="3"/>
    <n v="79.692479286169529"/>
    <s v="Town Council"/>
    <b v="1"/>
  </r>
  <r>
    <s v="E1635"/>
    <s v="E07000082"/>
    <s v="Stroud"/>
    <s v="Chalford"/>
    <s v="SW"/>
    <s v="SD"/>
    <s v="Precepting parish"/>
    <n v="215329"/>
    <n v="2481.44"/>
    <n v="86.78"/>
    <n v="225712"/>
    <n v="2500.56"/>
    <n v="90.26"/>
    <s v="E1635P010"/>
    <m/>
    <n v="4.8219236610024661E-2"/>
    <n v="4.0101405853883429E-2"/>
    <s v="Between £100K and £250K"/>
    <m/>
    <s v="Chalford"/>
    <s v="E04013001"/>
    <n v="6068"/>
    <n v="6068"/>
    <x v="3"/>
    <n v="37.197099538562952"/>
    <s v="Parish Council"/>
    <b v="1"/>
  </r>
  <r>
    <s v="E1633"/>
    <s v="E07000080"/>
    <s v="Forest of Dean"/>
    <s v="Tidenham"/>
    <s v="SW"/>
    <s v="SD"/>
    <s v="Precepting parish"/>
    <n v="122639"/>
    <n v="2055.2399999999998"/>
    <n v="59.67"/>
    <n v="129486"/>
    <n v="2079.21"/>
    <n v="62.28"/>
    <s v="E1633P037"/>
    <m/>
    <n v="5.5830526993860027E-2"/>
    <n v="4.3740573152337849E-2"/>
    <s v="Between £100K and £250K"/>
    <m/>
    <s v="Tidenham"/>
    <s v="E04004329"/>
    <n v="5951"/>
    <n v="5951"/>
    <x v="4"/>
    <n v="21.758696017476055"/>
    <s v="Parish Council"/>
    <b v="1"/>
  </r>
  <r>
    <s v="E1635"/>
    <s v="E07000082"/>
    <s v="Stroud"/>
    <s v="Nailsworth"/>
    <s v="SW"/>
    <s v="SD"/>
    <s v="Precepting parish"/>
    <n v="435876"/>
    <n v="2161.04"/>
    <n v="201.7"/>
    <n v="491059"/>
    <n v="2176.65"/>
    <n v="225.6"/>
    <s v="E1635P034"/>
    <m/>
    <n v="0.12660251998274738"/>
    <n v="0.11849281110560242"/>
    <s v="Between £250K and £500K"/>
    <m/>
    <s v="Nailsworth"/>
    <s v="E04013008"/>
    <n v="5688"/>
    <n v="5688"/>
    <x v="4"/>
    <n v="86.332454289732766"/>
    <s v="Town Council"/>
    <b v="1"/>
  </r>
  <r>
    <s v="E1635"/>
    <s v="E07000082"/>
    <s v="Stroud"/>
    <s v="Wotton under Edge"/>
    <s v="SW"/>
    <s v="SD"/>
    <s v="Precepting parish"/>
    <n v="496384"/>
    <n v="2120.13"/>
    <n v="234.13"/>
    <n v="526688"/>
    <n v="2141.2399999999998"/>
    <n v="245.97"/>
    <s v="E1635P052"/>
    <m/>
    <n v="6.1049510056730275E-2"/>
    <n v="5.057019604493232E-2"/>
    <s v="Between £500K and £1M"/>
    <m/>
    <s v="Wotton-under-Edge"/>
    <s v="E04013028"/>
    <n v="5579"/>
    <n v="5579"/>
    <x v="4"/>
    <n v="94.405449005198065"/>
    <s v="Town Council"/>
    <b v="0"/>
  </r>
  <r>
    <s v="E1635"/>
    <s v="E07000082"/>
    <s v="Stroud"/>
    <s v="Minchinhampton"/>
    <s v="SW"/>
    <s v="SD"/>
    <s v="Precepting parish"/>
    <n v="199653"/>
    <n v="2572.66"/>
    <n v="77.61"/>
    <n v="264282"/>
    <n v="2616.79"/>
    <n v="100.99"/>
    <s v="E1635P031"/>
    <m/>
    <n v="0.3237066310047933"/>
    <n v="0.30124983893828111"/>
    <s v="Between £250K and £500K"/>
    <m/>
    <s v="Minchinhampton"/>
    <s v="E04013007"/>
    <n v="5475"/>
    <n v="5475"/>
    <x v="4"/>
    <n v="48.27068493150685"/>
    <s v="Parish Council"/>
    <b v="1"/>
  </r>
  <r>
    <s v="E1635"/>
    <s v="E07000082"/>
    <s v="Stroud"/>
    <s v="Rodborough"/>
    <s v="SW"/>
    <s v="SD"/>
    <s v="Precepting parish"/>
    <n v="117884"/>
    <n v="2005.61"/>
    <n v="58.78"/>
    <n v="164050"/>
    <n v="2043.74"/>
    <n v="80.27"/>
    <s v="E1635P041"/>
    <m/>
    <n v="0.39162227274269623"/>
    <n v="0.365600544402858"/>
    <s v="Between £100K and £250K"/>
    <m/>
    <s v="Rodborough"/>
    <s v="E04013009"/>
    <n v="5135"/>
    <n v="5135"/>
    <x v="4"/>
    <n v="31.947419668938657"/>
    <s v="Parish Council"/>
    <b v="1"/>
  </r>
  <r>
    <s v="E1636"/>
    <s v="E07000083"/>
    <s v="Tewkesbury"/>
    <s v="Winchcombe"/>
    <s v="SW"/>
    <s v="SD"/>
    <s v="Precepting parish"/>
    <n v="258230"/>
    <n v="2269.4299999999998"/>
    <n v="113.79"/>
    <n v="278000"/>
    <n v="2375.52"/>
    <n v="117.03"/>
    <s v="E1636P049"/>
    <m/>
    <n v="7.6559656120512715E-2"/>
    <n v="2.8473503822831484E-2"/>
    <s v="Between £250K and £500K"/>
    <m/>
    <s v="Winchcombe"/>
    <s v="E04004432"/>
    <n v="5124"/>
    <n v="5124"/>
    <x v="4"/>
    <n v="54.25448868071819"/>
    <s v="Town Council"/>
    <b v="1"/>
  </r>
  <r>
    <s v="E1632"/>
    <s v="E07000079"/>
    <s v="Cotswold"/>
    <s v="Moreton in Marsh"/>
    <s v="SW"/>
    <s v="SD"/>
    <s v="Precepting parish"/>
    <n v="273271"/>
    <n v="2192.06"/>
    <n v="124.66"/>
    <n v="303084"/>
    <n v="2279.7399999999998"/>
    <n v="132.94999999999999"/>
    <s v="E1632P071"/>
    <m/>
    <n v="0.10909683061868987"/>
    <n v="6.6500882400128289E-2"/>
    <s v="Between £250K and £500K"/>
    <m/>
    <s v="Moreton-in-Marsh"/>
    <s v="E04004249"/>
    <n v="5010"/>
    <n v="5010"/>
    <x v="4"/>
    <n v="60.49580838323353"/>
    <s v="Parish Council"/>
    <b v="0"/>
  </r>
  <r>
    <s v="E1636"/>
    <s v="E07000083"/>
    <s v="Tewkesbury"/>
    <s v="Northway"/>
    <s v="SW"/>
    <s v="SD"/>
    <s v="Precepting parish"/>
    <n v="216080"/>
    <n v="1390.92"/>
    <n v="155.35"/>
    <n v="228230"/>
    <n v="1398.45"/>
    <n v="163.19999999999999"/>
    <s v="E1636P028"/>
    <m/>
    <n v="5.622917437985931E-2"/>
    <n v="5.0531058899259698E-2"/>
    <s v="Between £100K and £250K"/>
    <m/>
    <s v="Northway"/>
    <s v="E04004436"/>
    <n v="4859"/>
    <n v="4859"/>
    <x v="4"/>
    <n v="46.970570076147354"/>
    <s v="Parish Council"/>
    <b v="1"/>
  </r>
  <r>
    <s v="E1635"/>
    <s v="E07000082"/>
    <s v="Stroud"/>
    <s v="Hardwicke"/>
    <s v="SW"/>
    <s v="SD"/>
    <s v="Precepting parish"/>
    <n v="56272"/>
    <n v="1480.83"/>
    <n v="38"/>
    <n v="56106"/>
    <n v="1476.49"/>
    <n v="38"/>
    <s v="E1635P021"/>
    <m/>
    <n v="-2.9499573500142168E-3"/>
    <n v="0"/>
    <s v="Between £50K and £100K"/>
    <m/>
    <s v="Hardwicke"/>
    <s v="E04013004"/>
    <n v="4399"/>
    <n v="4399"/>
    <x v="4"/>
    <n v="12.754262332348262"/>
    <s v="Parish Council"/>
    <b v="1"/>
  </r>
  <r>
    <s v="E1632"/>
    <s v="E07000079"/>
    <s v="Cotswold"/>
    <s v="Fairford"/>
    <s v="SW"/>
    <s v="SD"/>
    <s v="Precepting parish"/>
    <n v="199000"/>
    <n v="1663.88"/>
    <n v="119.6"/>
    <n v="209640"/>
    <n v="1685.36"/>
    <n v="124.39"/>
    <s v="E1632P052"/>
    <m/>
    <n v="5.3467336683417084E-2"/>
    <n v="4.0050167224080321E-2"/>
    <s v="Between £100K and £250K"/>
    <m/>
    <s v="Fairford"/>
    <s v="E04012381"/>
    <n v="4249"/>
    <n v="4249"/>
    <x v="4"/>
    <n v="49.338667921863966"/>
    <s v="Town Council"/>
    <b v="1"/>
  </r>
  <r>
    <s v="E1632"/>
    <s v="E07000079"/>
    <s v="Cotswold"/>
    <s v="Bourton on the Water"/>
    <s v="SW"/>
    <s v="SD"/>
    <s v="Precepting parish"/>
    <n v="193274"/>
    <n v="1765.68"/>
    <n v="109.46"/>
    <n v="220926"/>
    <n v="1803.71"/>
    <n v="122.48"/>
    <s v="E1632P020"/>
    <m/>
    <n v="0.14307149435516417"/>
    <n v="0.11894756075278651"/>
    <s v="Between £100K and £250K"/>
    <m/>
    <s v="Bourton-on-the-Water"/>
    <s v="E04004198"/>
    <n v="4181"/>
    <n v="4181"/>
    <x v="4"/>
    <n v="52.840468787371442"/>
    <s v="Parish Council"/>
    <b v="0"/>
  </r>
  <r>
    <s v="E1632"/>
    <s v="E07000079"/>
    <s v="Cotswold"/>
    <s v="South Cerney"/>
    <s v="SW"/>
    <s v="SD"/>
    <s v="Precepting parish"/>
    <n v="123270"/>
    <n v="1826.05"/>
    <n v="67.510000000000005"/>
    <n v="134981"/>
    <n v="1909.56"/>
    <n v="70.69"/>
    <s v="E1632P093"/>
    <m/>
    <n v="9.5002839295854624E-2"/>
    <n v="4.7104132721078246E-2"/>
    <s v="Between £100K and £250K"/>
    <m/>
    <s v="South Cerney"/>
    <s v="E04004271"/>
    <n v="3998"/>
    <n v="3998"/>
    <x v="4"/>
    <n v="33.762131065532763"/>
    <s v="Parish Council"/>
    <b v="1"/>
  </r>
  <r>
    <s v="E1636"/>
    <s v="E07000083"/>
    <s v="Tewkesbury"/>
    <s v="Wheatpieces"/>
    <s v="SW"/>
    <s v="SD"/>
    <s v="Precepting parish"/>
    <n v="62110"/>
    <n v="1389.98"/>
    <n v="44.68"/>
    <n v="63500"/>
    <n v="1396.32"/>
    <n v="45.48"/>
    <s v="E1636P048"/>
    <m/>
    <n v="2.2379649009821284E-2"/>
    <n v="1.7905102954341924E-2"/>
    <s v="Between £50K and £100K"/>
    <m/>
    <s v="Wheatpieces"/>
    <s v="E04013272"/>
    <n v="3736"/>
    <n v="3636"/>
    <x v="4"/>
    <n v="17.464246424642464"/>
    <s v="Parish Council"/>
    <b v="1"/>
  </r>
  <r>
    <s v="E1636"/>
    <s v="E07000083"/>
    <s v="Tewkesbury"/>
    <s v="Innsworth"/>
    <s v="SW"/>
    <s v="SD"/>
    <s v="Precepting parish"/>
    <n v="21000"/>
    <n v="845.23"/>
    <n v="24.85"/>
    <n v="21000"/>
    <n v="1121.72"/>
    <n v="18.72"/>
    <s v="E1636P023"/>
    <m/>
    <n v="0"/>
    <n v="-0.24668008048289747"/>
    <s v="Between £10K and £25K"/>
    <m/>
    <s v="Innsworth"/>
    <s v="E04013266"/>
    <n v="3315"/>
    <n v="3315"/>
    <x v="4"/>
    <n v="6.3348416289592757"/>
    <s v="Parish Council"/>
    <b v="1"/>
  </r>
  <r>
    <s v="E1635"/>
    <s v="E07000082"/>
    <s v="Stroud"/>
    <s v="Painswick"/>
    <s v="SW"/>
    <s v="SD"/>
    <s v="Precepting parish"/>
    <n v="136300"/>
    <n v="1803.85"/>
    <n v="75.56"/>
    <n v="146800"/>
    <n v="1886.31"/>
    <n v="77.819999999999993"/>
    <s v="E1635P038"/>
    <m/>
    <n v="7.7035950110051363E-2"/>
    <n v="2.9910005293806125E-2"/>
    <s v="Between £100K and £250K"/>
    <m/>
    <s v="Painswick"/>
    <s v="E04004372"/>
    <n v="3214"/>
    <n v="3214"/>
    <x v="4"/>
    <n v="45.67517112632234"/>
    <s v="Parish Council"/>
    <b v="1"/>
  </r>
  <r>
    <s v="E1633"/>
    <s v="E07000080"/>
    <s v="Forest of Dean"/>
    <s v="Drybrook"/>
    <s v="SW"/>
    <s v="SD"/>
    <s v="Precepting parish"/>
    <n v="53789"/>
    <n v="1052.42"/>
    <n v="51.11"/>
    <n v="69926"/>
    <n v="1073.04"/>
    <n v="65.17"/>
    <s v="E1633P010"/>
    <m/>
    <n v="0.30000557734852851"/>
    <n v="0.27509293680297403"/>
    <s v="Between £50K and £100K"/>
    <m/>
    <s v="Drybrook"/>
    <s v="E04004303"/>
    <n v="3207"/>
    <n v="3207"/>
    <x v="4"/>
    <n v="21.804178359837856"/>
    <s v="Parish Council"/>
    <b v="1"/>
  </r>
  <r>
    <s v="E1635"/>
    <s v="E07000082"/>
    <s v="Stroud"/>
    <s v="Upton St. Leonards"/>
    <s v="SW"/>
    <s v="SD"/>
    <s v="Precepting parish"/>
    <n v="46810"/>
    <n v="1201.56"/>
    <n v="38.96"/>
    <n v="50000"/>
    <n v="1224.57"/>
    <n v="40.83"/>
    <s v="E1635P048"/>
    <m/>
    <n v="6.8147831659901736E-2"/>
    <n v="4.7997946611909585E-2"/>
    <s v="Between £50K and £100K"/>
    <m/>
    <s v="Upton St. Leonards"/>
    <s v="E04013013"/>
    <n v="3174"/>
    <n v="3174"/>
    <x v="4"/>
    <n v="15.75299306868305"/>
    <s v="Parish Council"/>
    <b v="1"/>
  </r>
  <r>
    <s v="E1632"/>
    <s v="E07000079"/>
    <s v="Cotswold"/>
    <s v="Lechlade"/>
    <s v="SW"/>
    <s v="SD"/>
    <s v="Precepting parish"/>
    <n v="225045"/>
    <n v="1673.19"/>
    <n v="134.5"/>
    <n v="238337"/>
    <n v="1718.46"/>
    <n v="138.69"/>
    <s v="E1632P063"/>
    <m/>
    <n v="5.9063742806994154E-2"/>
    <n v="3.1152416356877308E-2"/>
    <s v="Between £100K and £250K"/>
    <m/>
    <s v="Lechlade"/>
    <s v="E04004241"/>
    <n v="3138"/>
    <n v="3138"/>
    <x v="4"/>
    <n v="75.951880178457614"/>
    <s v="Town Council"/>
    <b v="1"/>
  </r>
  <r>
    <s v="E1636"/>
    <s v="E07000083"/>
    <s v="Tewkesbury"/>
    <s v="Hucclecote"/>
    <s v="SW"/>
    <s v="SD"/>
    <s v="Precepting parish"/>
    <n v="56910"/>
    <n v="991.42"/>
    <n v="57.4"/>
    <n v="60320"/>
    <n v="1005.4"/>
    <n v="60"/>
    <s v="E1636P022"/>
    <m/>
    <n v="5.9919170620277629E-2"/>
    <n v="4.5296167247386783E-2"/>
    <s v="Between £50K and £100K"/>
    <m/>
    <s v="Hucclecote"/>
    <s v="E04004407"/>
    <n v="3044"/>
    <n v="3044"/>
    <x v="4"/>
    <n v="19.816031537450723"/>
    <s v="Parish Council"/>
    <b v="1"/>
  </r>
  <r>
    <s v="E1633"/>
    <s v="E07000080"/>
    <s v="Forest of Dean"/>
    <s v="Ruspidge and Soudley"/>
    <s v="SW"/>
    <s v="SD"/>
    <s v="Precepting parish"/>
    <n v="61310"/>
    <n v="933.35"/>
    <n v="65.69"/>
    <n v="68510"/>
    <n v="948.46"/>
    <n v="72.23"/>
    <s v="E1633P031"/>
    <m/>
    <n v="0.1174359810797586"/>
    <n v="9.9558532501141828E-2"/>
    <s v="Between £50K and £100K"/>
    <m/>
    <s v="Ruspidge and Soudley"/>
    <s v="E04004323"/>
    <n v="2861"/>
    <n v="2861"/>
    <x v="5"/>
    <n v="23.946172666899685"/>
    <s v="Parish Council"/>
    <b v="1"/>
  </r>
  <r>
    <s v="E1633"/>
    <s v="E07000080"/>
    <s v="Forest of Dean"/>
    <s v="Mitcheldean"/>
    <s v="SW"/>
    <s v="SD"/>
    <s v="Precepting parish"/>
    <n v="131411"/>
    <n v="883.07"/>
    <n v="148.81"/>
    <n v="141924"/>
    <n v="888.22"/>
    <n v="159.78"/>
    <s v="E1633P022"/>
    <m/>
    <n v="8.0000913165564527E-2"/>
    <n v="7.3718164101874858E-2"/>
    <s v="Between £100K and £250K"/>
    <m/>
    <s v="Mitcheldean"/>
    <s v="E04004314"/>
    <n v="2778"/>
    <n v="2778"/>
    <x v="5"/>
    <n v="51.088552915766741"/>
    <s v="Parish Council"/>
    <b v="1"/>
  </r>
  <r>
    <s v="E1636"/>
    <s v="E07000083"/>
    <s v="Tewkesbury"/>
    <s v="Woodmancote"/>
    <s v="SW"/>
    <s v="SD"/>
    <s v="Precepting parish"/>
    <n v="39330"/>
    <n v="1350.34"/>
    <n v="29.13"/>
    <n v="39880"/>
    <n v="1378.52"/>
    <n v="28.93"/>
    <s v="E1636P050"/>
    <m/>
    <n v="1.398423595219934E-2"/>
    <n v="-6.8657741160315583E-3"/>
    <s v="Between £25K and £50K"/>
    <m/>
    <s v="Woodmancote"/>
    <s v="E04004433"/>
    <e v="#N/A"/>
    <n v="2760"/>
    <x v="5"/>
    <n v="14.44927536231884"/>
    <s v="Parish Council"/>
    <b v="1"/>
  </r>
  <r>
    <s v="E1635"/>
    <s v="E07000082"/>
    <s v="Stroud"/>
    <s v="King's Stanley"/>
    <s v="SW"/>
    <s v="SD"/>
    <s v="Precepting parish"/>
    <n v="57830"/>
    <n v="989.78"/>
    <n v="58.43"/>
    <n v="65505"/>
    <n v="987.81"/>
    <n v="66.31"/>
    <s v="E1635P027"/>
    <m/>
    <n v="0.13271658308836246"/>
    <n v="0.1348622283073764"/>
    <s v="Between £50K and £100K"/>
    <m/>
    <s v="King's Stanley"/>
    <s v="E04004361"/>
    <n v="2544"/>
    <n v="2544"/>
    <x v="5"/>
    <n v="25.748820754716981"/>
    <s v="Parish Council"/>
    <b v="1"/>
  </r>
  <r>
    <s v="E1636"/>
    <s v="E07000083"/>
    <s v="Tewkesbury"/>
    <s v="Shurdington"/>
    <s v="SW"/>
    <s v="SD"/>
    <s v="Precepting parish"/>
    <n v="27610"/>
    <n v="1077.67"/>
    <n v="25.62"/>
    <n v="27610"/>
    <n v="1117.83"/>
    <n v="24.7"/>
    <s v="E1636P033"/>
    <m/>
    <n v="0"/>
    <n v="-3.5909445745511387E-2"/>
    <s v="Between £25K and £50K"/>
    <m/>
    <s v="Shurdington"/>
    <s v="E04004417"/>
    <n v="2530"/>
    <n v="2530"/>
    <x v="5"/>
    <n v="10.913043478260869"/>
    <s v="Parish Council"/>
    <b v="1"/>
  </r>
  <r>
    <s v="E1635"/>
    <s v="E07000082"/>
    <s v="Stroud"/>
    <s v="Eastington"/>
    <s v="SW"/>
    <s v="SD"/>
    <s v="Precepting parish"/>
    <n v="97080"/>
    <n v="617.12"/>
    <n v="157.31"/>
    <n v="5000"/>
    <n v="629.69000000000005"/>
    <n v="7.94"/>
    <s v="E1635P014"/>
    <m/>
    <n v="-0.94849608570251343"/>
    <n v="-0.94952641281545991"/>
    <s v="Under £10K"/>
    <m/>
    <s v="Eastington"/>
    <s v="E04013414"/>
    <n v="2439"/>
    <m/>
    <x v="0"/>
    <m/>
    <s v="Parish Council"/>
    <b v="1"/>
  </r>
  <r>
    <s v="E1632"/>
    <s v="E07000079"/>
    <s v="Cotswold"/>
    <s v="Chipping Campden"/>
    <s v="SW"/>
    <s v="SD"/>
    <s v="Precepting parish"/>
    <n v="139113"/>
    <n v="1451.57"/>
    <n v="95.84"/>
    <n v="153733"/>
    <n v="1523.04"/>
    <n v="100.94"/>
    <s v="E1632P026"/>
    <m/>
    <n v="0.1050944196444617"/>
    <n v="5.3213689482470725E-2"/>
    <s v="Between £100K and £250K"/>
    <m/>
    <s v="Chipping Campden"/>
    <s v="E04004204"/>
    <n v="2377"/>
    <n v="2377"/>
    <x v="5"/>
    <n v="64.675220866638625"/>
    <s v="Parish Council"/>
    <b v="1"/>
  </r>
  <r>
    <s v="E1633"/>
    <s v="E07000080"/>
    <s v="Forest of Dean"/>
    <s v="Lydbrook"/>
    <s v="SW"/>
    <s v="SD"/>
    <s v="Precepting parish"/>
    <n v="26500"/>
    <n v="733.96"/>
    <n v="36.11"/>
    <n v="29150"/>
    <n v="746.6"/>
    <n v="39.04"/>
    <s v="E1633P020"/>
    <m/>
    <n v="0.1"/>
    <n v="8.1140958183328712E-2"/>
    <s v="Between £25K and £50K"/>
    <m/>
    <s v="Lydbrook"/>
    <s v="E04004312"/>
    <n v="2228"/>
    <n v="2228"/>
    <x v="5"/>
    <n v="13.083482944344704"/>
    <s v="Parish Council"/>
    <b v="1"/>
  </r>
  <r>
    <s v="E1632"/>
    <s v="E07000079"/>
    <s v="Cotswold"/>
    <s v="Mickleton"/>
    <s v="SW"/>
    <s v="SD"/>
    <s v="Precepting parish"/>
    <n v="42000"/>
    <n v="977.91"/>
    <n v="42.95"/>
    <n v="45250"/>
    <n v="994.37"/>
    <n v="45.51"/>
    <s v="E1632P070"/>
    <m/>
    <n v="7.7380952380952384E-2"/>
    <n v="5.9604190919673922E-2"/>
    <s v="Between £25K and £50K"/>
    <m/>
    <s v="Mickleton"/>
    <s v="E04004248"/>
    <e v="#N/A"/>
    <n v="2217"/>
    <x v="5"/>
    <n v="20.41046459179071"/>
    <s v="Parish Council"/>
    <b v="1"/>
  </r>
  <r>
    <s v="E1635"/>
    <s v="E07000082"/>
    <s v="Stroud"/>
    <s v="Berkeley"/>
    <s v="SW"/>
    <s v="SD"/>
    <s v="Precepting parish"/>
    <n v="156714"/>
    <n v="908.65"/>
    <n v="172.47"/>
    <n v="192778"/>
    <n v="930.23"/>
    <n v="207.24"/>
    <s v="E1635P004"/>
    <m/>
    <n v="0.2301262171854461"/>
    <n v="0.20160027830927124"/>
    <s v="Between £100K and £250K"/>
    <m/>
    <s v="Berkeley"/>
    <s v="E04004339"/>
    <n v="2174"/>
    <n v="2174"/>
    <x v="5"/>
    <n v="88.674333026678937"/>
    <s v="Town Council"/>
    <b v="1"/>
  </r>
  <r>
    <s v="E1636"/>
    <s v="E07000083"/>
    <s v="Tewkesbury"/>
    <s v="Highnam"/>
    <s v="SW"/>
    <s v="SD"/>
    <s v="Precepting parish"/>
    <n v="52000"/>
    <n v="880.4"/>
    <n v="59.06"/>
    <n v="54000"/>
    <n v="880.81"/>
    <n v="61.31"/>
    <s v="E1636P021"/>
    <m/>
    <n v="3.8461538461538464E-2"/>
    <n v="3.8096850660345412E-2"/>
    <s v="Between £50K and £100K"/>
    <m/>
    <s v="Highnam"/>
    <s v="E04013265"/>
    <n v="2142"/>
    <n v="2142"/>
    <x v="5"/>
    <n v="25.210084033613445"/>
    <s v="Parish Council"/>
    <b v="1"/>
  </r>
  <r>
    <s v="E1635"/>
    <s v="E07000082"/>
    <s v="Stroud"/>
    <s v="Bisley with Lypiatt"/>
    <s v="SW"/>
    <s v="SD"/>
    <s v="Precepting parish"/>
    <n v="73362"/>
    <n v="1073.1199999999999"/>
    <n v="68.36"/>
    <n v="106375"/>
    <n v="1130.52"/>
    <n v="94.09"/>
    <s v="E1635P005"/>
    <m/>
    <n v="0.45000136310351407"/>
    <n v="0.37638970157987134"/>
    <s v="Between £100K and £250K"/>
    <m/>
    <s v="Bisley-with-Lypiatt"/>
    <s v="E04012999"/>
    <n v="2138"/>
    <n v="2138"/>
    <x v="5"/>
    <n v="49.754443405051447"/>
    <s v="Parish Council"/>
    <b v="0"/>
  </r>
  <r>
    <s v="E1635"/>
    <s v="E07000082"/>
    <s v="Stroud"/>
    <s v="Hunts Grove"/>
    <s v="SW"/>
    <s v="SD"/>
    <s v="Precepting parish"/>
    <n v="54000"/>
    <n v="1018.69"/>
    <n v="53.01"/>
    <n v="55620"/>
    <n v="1051.95"/>
    <n v="52.87"/>
    <s v="E1635P053"/>
    <m/>
    <n v="0.03"/>
    <n v="-2.6410111299754869E-3"/>
    <s v="Between £50K and £100K"/>
    <m/>
    <s v="Hunts Grove"/>
    <s v="E04013006"/>
    <n v="2122"/>
    <n v="2122"/>
    <x v="5"/>
    <n v="26.211121583411874"/>
    <s v="Parish Council"/>
    <b v="1"/>
  </r>
  <r>
    <s v="E1636"/>
    <s v="E07000083"/>
    <s v="Tewkesbury"/>
    <s v="Badgeworth"/>
    <s v="SW"/>
    <s v="SD"/>
    <s v="Precepting parish"/>
    <n v="14670"/>
    <n v="803.39"/>
    <n v="18.260000000000002"/>
    <n v="15150"/>
    <n v="809.62"/>
    <n v="18.71"/>
    <s v="E1636P004"/>
    <m/>
    <n v="3.2719836400817999E-2"/>
    <n v="2.4644030668127013E-2"/>
    <s v="Between £10K and £25K"/>
    <m/>
    <s v="Badgeworth"/>
    <s v="E04013262"/>
    <n v="2010"/>
    <n v="2010"/>
    <x v="5"/>
    <n v="7.5373134328358207"/>
    <s v="Parish Council"/>
    <b v="1"/>
  </r>
  <r>
    <s v="E1632"/>
    <s v="E07000079"/>
    <s v="Cotswold"/>
    <s v="Upper Rissington"/>
    <s v="SW"/>
    <s v="SD"/>
    <s v="Precepting parish"/>
    <n v="95671"/>
    <n v="755.35"/>
    <n v="126.66"/>
    <n v="110022"/>
    <n v="761.19"/>
    <n v="144.54"/>
    <s v="E1632P103"/>
    <m/>
    <n v="0.15000365837087518"/>
    <n v="0.14116532449076263"/>
    <s v="Between £100K and £250K"/>
    <m/>
    <s v="Upper Rissington"/>
    <s v="E04004293"/>
    <n v="1999"/>
    <n v="1999"/>
    <x v="5"/>
    <n v="55.038519259629815"/>
    <s v="Parish Council"/>
    <b v="1"/>
  </r>
  <r>
    <s v="E1635"/>
    <s v="E07000082"/>
    <s v="Stroud"/>
    <s v="Leonard Stanley"/>
    <s v="SW"/>
    <s v="SD"/>
    <s v="Precepting parish"/>
    <n v="37104"/>
    <n v="668.06"/>
    <n v="55.54"/>
    <n v="40322"/>
    <n v="673.28"/>
    <n v="59.89"/>
    <s v="E1635P029"/>
    <m/>
    <n v="8.6729193617938766E-2"/>
    <n v="7.8321930140439353E-2"/>
    <s v="Between £25K and £50K"/>
    <m/>
    <s v="Leonard Stanley"/>
    <s v="E04004363"/>
    <n v="1992"/>
    <n v="1992"/>
    <x v="5"/>
    <n v="20.241967871485944"/>
    <s v="Parish Council"/>
    <b v="1"/>
  </r>
  <r>
    <s v="E1636"/>
    <s v="E07000083"/>
    <s v="Tewkesbury"/>
    <s v="Longford"/>
    <s v="SW"/>
    <s v="SD"/>
    <s v="Precepting parish"/>
    <n v="31530"/>
    <n v="877.27"/>
    <n v="35.94"/>
    <n v="32030"/>
    <n v="891.37"/>
    <n v="35.93"/>
    <s v="E1636P025"/>
    <m/>
    <n v="1.5857913098636219E-2"/>
    <n v="-2.7824151363377883E-4"/>
    <s v="Between £25K and £50K"/>
    <m/>
    <s v="Longford"/>
    <s v="E04013267"/>
    <e v="#N/A"/>
    <n v="1962"/>
    <x v="5"/>
    <n v="16.325178389398573"/>
    <s v="Parish Council"/>
    <b v="1"/>
  </r>
  <r>
    <s v="E1632"/>
    <s v="E07000079"/>
    <s v="Cotswold"/>
    <s v="Blockley"/>
    <s v="SW"/>
    <s v="SD"/>
    <s v="Precepting parish"/>
    <n v="118965"/>
    <n v="1091.3900000000001"/>
    <n v="109"/>
    <n v="132052"/>
    <n v="1172.57"/>
    <n v="112.62"/>
    <s v="E1632P018"/>
    <m/>
    <n v="0.11000714495860127"/>
    <n v="3.3211009174311967E-2"/>
    <s v="Between £100K and £250K"/>
    <m/>
    <s v="Blockley"/>
    <s v="E04004196"/>
    <n v="1960"/>
    <n v="1960"/>
    <x v="5"/>
    <n v="67.373469387755108"/>
    <s v="Parish Council"/>
    <b v="1"/>
  </r>
  <r>
    <s v="E1635"/>
    <s v="E07000082"/>
    <s v="Stroud"/>
    <s v="Brimscombe and Thrupp"/>
    <s v="SW"/>
    <s v="SD"/>
    <s v="Precepting parish"/>
    <n v="60000"/>
    <n v="745.13"/>
    <n v="80.52"/>
    <n v="62000"/>
    <n v="730.4"/>
    <n v="84.88"/>
    <s v="E1635P006"/>
    <m/>
    <n v="3.3333333333333333E-2"/>
    <n v="5.4148037754595126E-2"/>
    <s v="Between £50K and £100K"/>
    <m/>
    <s v="Brimscombe and Thrupp"/>
    <s v="E04013000"/>
    <n v="1956"/>
    <n v="1956"/>
    <x v="5"/>
    <n v="31.697341513292432"/>
    <s v="Parish Council"/>
    <b v="1"/>
  </r>
  <r>
    <s v="E1632"/>
    <s v="E07000079"/>
    <s v="Cotswold"/>
    <s v="Northleach with Eastington"/>
    <s v="SW"/>
    <s v="SD"/>
    <s v="Precepting parish"/>
    <n v="99050"/>
    <n v="811.18"/>
    <n v="122.11"/>
    <n v="100376"/>
    <n v="822"/>
    <n v="122.11"/>
    <s v="E1632P074"/>
    <m/>
    <n v="1.3387178192831903E-2"/>
    <n v="0"/>
    <s v="Between £100K and £250K"/>
    <m/>
    <s v="Northleach with Eastington"/>
    <s v="E04004252"/>
    <n v="1938"/>
    <n v="1938"/>
    <x v="5"/>
    <n v="51.79360165118679"/>
    <s v="Town Council"/>
    <b v="1"/>
  </r>
  <r>
    <s v="E1632"/>
    <s v="E07000079"/>
    <s v="Cotswold"/>
    <s v="Stow on the Wold"/>
    <s v="SW"/>
    <s v="SD"/>
    <s v="Precepting parish"/>
    <n v="206135"/>
    <n v="1091.29"/>
    <n v="188.89"/>
    <n v="237501"/>
    <n v="1215.26"/>
    <n v="195.43"/>
    <s v="E1632P095"/>
    <m/>
    <n v="0.15216241783297355"/>
    <n v="3.4623325745142784E-2"/>
    <s v="Between £100K and £250K"/>
    <m/>
    <s v="Stow-on-the-Wold"/>
    <s v="E04004273"/>
    <n v="1901"/>
    <n v="1901"/>
    <x v="5"/>
    <n v="124.93477117306681"/>
    <s v="Town Council"/>
    <b v="0"/>
  </r>
  <r>
    <s v="E1636"/>
    <s v="E07000083"/>
    <s v="Tewkesbury"/>
    <s v="Twyning"/>
    <s v="SW"/>
    <s v="SD"/>
    <s v="Precepting parish"/>
    <n v="37640"/>
    <n v="847.21"/>
    <n v="44.43"/>
    <n v="39250"/>
    <n v="829.87"/>
    <n v="47.3"/>
    <s v="E1636P046"/>
    <m/>
    <n v="4.277364505844846E-2"/>
    <n v="6.4595993697951784E-2"/>
    <s v="Between £25K and £50K"/>
    <m/>
    <s v="Twyning"/>
    <s v="E04004430"/>
    <n v="1837"/>
    <n v="1837"/>
    <x v="5"/>
    <n v="21.366358192705498"/>
    <s v="Parish Council"/>
    <b v="1"/>
  </r>
  <r>
    <s v="E1633"/>
    <s v="E07000080"/>
    <s v="Forest of Dean"/>
    <s v="Westbury on Severn"/>
    <s v="SW"/>
    <s v="SD"/>
    <s v="Precepting parish"/>
    <n v="36000"/>
    <n v="713.39"/>
    <n v="50.46"/>
    <n v="39000"/>
    <n v="725.11"/>
    <n v="53.78"/>
    <s v="E1633P040"/>
    <m/>
    <n v="8.3333333333333329E-2"/>
    <n v="6.5794688862465325E-2"/>
    <s v="Between £25K and £50K"/>
    <m/>
    <s v="Westbury-on-Severn"/>
    <s v="E04004331"/>
    <n v="1788"/>
    <n v="1788"/>
    <x v="5"/>
    <n v="21.812080536912752"/>
    <s v="Parish Council"/>
    <b v="0"/>
  </r>
  <r>
    <s v="E1633"/>
    <s v="E07000080"/>
    <s v="Forest of Dean"/>
    <s v="Hartpury"/>
    <s v="SW"/>
    <s v="SD"/>
    <s v="Precepting parish"/>
    <n v="10315"/>
    <n v="373.71"/>
    <n v="27.6"/>
    <n v="11346"/>
    <n v="389.83"/>
    <n v="29.1"/>
    <s v="E1633P014"/>
    <m/>
    <n v="9.9951526902569074E-2"/>
    <n v="5.434782608695652E-2"/>
    <s v="Between £10K and £25K"/>
    <m/>
    <s v="Hartpury"/>
    <s v="E04004306"/>
    <n v="1785"/>
    <n v="1785"/>
    <x v="5"/>
    <n v="6.356302521008403"/>
    <s v="Parish Council"/>
    <b v="1"/>
  </r>
  <r>
    <s v="E1631"/>
    <s v="E07000078"/>
    <s v="Cheltenham"/>
    <s v="Swindon Village"/>
    <s v="SW"/>
    <s v="SD"/>
    <s v="Precepting parish"/>
    <n v="12784"/>
    <n v="709.2"/>
    <n v="18.03"/>
    <n v="13424"/>
    <n v="707.2"/>
    <n v="18.98"/>
    <s v="E1631P004"/>
    <m/>
    <n v="5.0062578222778473E-2"/>
    <n v="5.2689961175818041E-2"/>
    <s v="Between £10K and £25K"/>
    <m/>
    <s v="Swindon"/>
    <s v="E04004176"/>
    <e v="#N/A"/>
    <n v="1730"/>
    <x v="5"/>
    <n v="7.7595375722543354"/>
    <s v="Parish Council"/>
    <b v="0"/>
  </r>
  <r>
    <s v="E1633"/>
    <s v="E07000080"/>
    <s v="Forest of Dean"/>
    <s v="Awre"/>
    <s v="SW"/>
    <s v="SD"/>
    <s v="Precepting parish"/>
    <n v="16660"/>
    <n v="652.63"/>
    <n v="25.53"/>
    <n v="18326"/>
    <n v="672.27"/>
    <n v="27.26"/>
    <s v="E1633P002"/>
    <m/>
    <n v="0.1"/>
    <n v="6.7763415589502565E-2"/>
    <s v="Between £10K and £25K"/>
    <m/>
    <s v="Awre"/>
    <s v="E04004295"/>
    <n v="1681"/>
    <n v="1681"/>
    <x v="5"/>
    <n v="10.901844140392624"/>
    <s v="Parish Council"/>
    <b v="1"/>
  </r>
  <r>
    <s v="E1636"/>
    <s v="E07000083"/>
    <s v="Tewkesbury"/>
    <s v="Ashchurch Rural"/>
    <s v="SW"/>
    <s v="SD"/>
    <s v="Precepting parish"/>
    <n v="81700"/>
    <n v="664.75"/>
    <n v="122.9"/>
    <n v="87560"/>
    <n v="675.8"/>
    <n v="129.56"/>
    <s v="E1636P002"/>
    <m/>
    <n v="7.1725826193390449E-2"/>
    <n v="5.4190398698128528E-2"/>
    <s v="Between £50K and £100K"/>
    <m/>
    <s v="Ashchurch Rural"/>
    <s v="E04013261"/>
    <n v="1657"/>
    <n v="1657"/>
    <x v="5"/>
    <n v="52.842486421243208"/>
    <s v="Parish Council"/>
    <b v="1"/>
  </r>
  <r>
    <s v="E1635"/>
    <s v="E07000082"/>
    <s v="Stroud"/>
    <s v="Kingswood"/>
    <s v="SW"/>
    <s v="SD"/>
    <s v="Precepting parish"/>
    <n v="128294"/>
    <n v="578.1"/>
    <n v="221.92"/>
    <n v="135992"/>
    <n v="582.22"/>
    <n v="233.57"/>
    <s v="E1635P028"/>
    <m/>
    <n v="6.0002806054842782E-2"/>
    <n v="5.24963950973324E-2"/>
    <s v="Between £100K and £250K"/>
    <m/>
    <s v="Kingswood"/>
    <s v="E04013026"/>
    <e v="#N/A"/>
    <n v="1612"/>
    <x v="5"/>
    <n v="84.362282878411904"/>
    <s v="Parish Council"/>
    <b v="1"/>
  </r>
  <r>
    <s v="E1633"/>
    <s v="E07000080"/>
    <s v="Forest of Dean"/>
    <s v="Longhope"/>
    <s v="SW"/>
    <s v="SD"/>
    <s v="Precepting parish"/>
    <n v="33264"/>
    <n v="635.63"/>
    <n v="52.33"/>
    <n v="34235"/>
    <n v="654.20000000000005"/>
    <n v="52.33"/>
    <s v="E1633P019"/>
    <m/>
    <n v="2.9190716690716691E-2"/>
    <n v="0"/>
    <s v="Between £25K and £50K"/>
    <m/>
    <s v="Longhope"/>
    <s v="E04004311"/>
    <n v="1555"/>
    <n v="1555"/>
    <x v="5"/>
    <n v="22.016077170418008"/>
    <s v="Parish Council"/>
    <b v="1"/>
  </r>
  <r>
    <s v="E1635"/>
    <s v="E07000082"/>
    <s v="Stroud"/>
    <s v="Frampton on Severn"/>
    <s v="SW"/>
    <s v="SD"/>
    <s v="Precepting parish"/>
    <n v="18900"/>
    <n v="549.12"/>
    <n v="34.42"/>
    <n v="24570"/>
    <n v="546.04999999999995"/>
    <n v="45"/>
    <s v="E1635P016"/>
    <m/>
    <n v="0.3"/>
    <n v="0.30737943056362571"/>
    <s v="Between £10K and £25K"/>
    <m/>
    <s v="Frampton on Severn"/>
    <s v="E04004350"/>
    <n v="1465"/>
    <n v="1465"/>
    <x v="6"/>
    <n v="16.771331058020479"/>
    <s v="Parish Council"/>
    <b v="1"/>
  </r>
  <r>
    <s v="E1635"/>
    <s v="E07000082"/>
    <s v="Stroud"/>
    <s v="Randwick"/>
    <s v="SW"/>
    <s v="SD"/>
    <s v="Precepting parish"/>
    <n v="17850"/>
    <n v="562.41"/>
    <n v="31.74"/>
    <n v="17850"/>
    <n v="561.17999999999995"/>
    <n v="31.81"/>
    <s v="E1635P040"/>
    <m/>
    <n v="0"/>
    <n v="2.205419029615636E-3"/>
    <s v="Between £10K and £25K"/>
    <m/>
    <s v="Randwick and Westrip"/>
    <s v="E04004374"/>
    <n v="1450"/>
    <n v="1450"/>
    <x v="6"/>
    <n v="12.310344827586206"/>
    <s v="Parish Council"/>
    <b v="0"/>
  </r>
  <r>
    <s v="E1633"/>
    <s v="E07000080"/>
    <s v="Forest of Dean"/>
    <s v="Ruardean"/>
    <s v="SW"/>
    <s v="SD"/>
    <s v="Precepting parish"/>
    <n v="20487"/>
    <n v="462.8"/>
    <n v="44.27"/>
    <n v="25000"/>
    <n v="467.39"/>
    <n v="53.49"/>
    <s v="E1633P029"/>
    <m/>
    <n v="0.22028603504661493"/>
    <n v="0.20826744974023037"/>
    <s v="Between £25K and £50K"/>
    <m/>
    <s v="Ruardean"/>
    <s v="E04004321"/>
    <n v="1363"/>
    <n v="1363"/>
    <x v="6"/>
    <n v="18.341892883345562"/>
    <s v="Parish Council"/>
    <b v="1"/>
  </r>
  <r>
    <s v="E1632"/>
    <s v="E07000079"/>
    <s v="Cotswold"/>
    <s v="Siddington"/>
    <s v="SW"/>
    <s v="SD"/>
    <s v="Precepting parish"/>
    <n v="29450"/>
    <n v="576.9"/>
    <n v="51.05"/>
    <n v="34000"/>
    <n v="660.9"/>
    <n v="51.45"/>
    <s v="E1632P091"/>
    <m/>
    <n v="0.15449915110356535"/>
    <n v="7.8354554358473199E-3"/>
    <s v="Between £25K and £50K"/>
    <m/>
    <s v="Siddington"/>
    <s v="E04012386"/>
    <e v="#N/A"/>
    <n v="1349"/>
    <x v="6"/>
    <n v="25.203854707190512"/>
    <s v="Parish Council"/>
    <b v="1"/>
  </r>
  <r>
    <s v="E1633"/>
    <s v="E07000080"/>
    <s v="Forest of Dean"/>
    <s v="Littledean"/>
    <s v="SW"/>
    <s v="SD"/>
    <s v="Precepting parish"/>
    <n v="43222"/>
    <n v="457.51"/>
    <n v="94.47"/>
    <n v="45383"/>
    <n v="464.8"/>
    <n v="97.64"/>
    <s v="E1633P018"/>
    <m/>
    <n v="4.9997686363426032E-2"/>
    <n v="3.3555626124695689E-2"/>
    <s v="Between £25K and £50K"/>
    <m/>
    <s v="Littledean"/>
    <s v="E04004310"/>
    <n v="1329"/>
    <n v="1329"/>
    <x v="6"/>
    <n v="34.148231753197891"/>
    <s v="Parish Council"/>
    <b v="1"/>
  </r>
  <r>
    <s v="E1633"/>
    <s v="E07000080"/>
    <s v="Forest of Dean"/>
    <s v="Newnham"/>
    <s v="SW"/>
    <s v="SD"/>
    <s v="Precepting parish"/>
    <n v="41155"/>
    <n v="590.48"/>
    <n v="69.7"/>
    <n v="44036"/>
    <n v="612.57000000000005"/>
    <n v="71.89"/>
    <s v="E1633P025"/>
    <m/>
    <n v="7.000364475762362E-2"/>
    <n v="3.1420373027259647E-2"/>
    <s v="Between £25K and £50K"/>
    <m/>
    <s v="Newnham"/>
    <s v="E04004317"/>
    <e v="#N/A"/>
    <n v="1298"/>
    <x v="6"/>
    <n v="33.92604006163328"/>
    <s v="Parish Council"/>
    <b v="1"/>
  </r>
  <r>
    <s v="E1633"/>
    <s v="E07000080"/>
    <s v="Forest of Dean"/>
    <s v="St. Briavels"/>
    <s v="SW"/>
    <s v="SD"/>
    <s v="Precepting parish"/>
    <n v="31818"/>
    <n v="607.27"/>
    <n v="52.4"/>
    <n v="31818"/>
    <n v="624.59"/>
    <n v="50.94"/>
    <s v="E1633P032"/>
    <m/>
    <n v="0"/>
    <n v="-2.7862595419847345E-2"/>
    <s v="Between £25K and £50K"/>
    <m/>
    <s v="St. Briavels"/>
    <s v="E04004324"/>
    <n v="1298"/>
    <n v="1298"/>
    <x v="6"/>
    <n v="24.513097072419107"/>
    <s v="Parish Council"/>
    <b v="1"/>
  </r>
  <r>
    <s v="E1635"/>
    <s v="E07000082"/>
    <s v="Stroud"/>
    <s v="Hinton"/>
    <s v="SW"/>
    <s v="SD"/>
    <s v="Precepting parish"/>
    <n v="49605"/>
    <n v="421.19"/>
    <n v="117.77"/>
    <n v="53130"/>
    <n v="426.37"/>
    <n v="124.61"/>
    <s v="E1635P025"/>
    <m/>
    <n v="7.1061384941034172E-2"/>
    <n v="5.8079307124055395E-2"/>
    <s v="Between £50K and £100K"/>
    <m/>
    <s v="Hinton"/>
    <s v="E04004359"/>
    <e v="#N/A"/>
    <n v="1279"/>
    <x v="6"/>
    <n v="41.540265832681783"/>
    <s v="Parish Council"/>
    <b v="1"/>
  </r>
  <r>
    <s v="E1633"/>
    <s v="E07000080"/>
    <s v="Forest of Dean"/>
    <s v="Woolaston"/>
    <s v="SW"/>
    <s v="SD"/>
    <s v="Precepting parish"/>
    <n v="22985"/>
    <n v="528.91999999999996"/>
    <n v="43.46"/>
    <n v="27582"/>
    <n v="531.98"/>
    <n v="51.85"/>
    <s v="E1633P041"/>
    <m/>
    <n v="0.2"/>
    <n v="0.19305108145421077"/>
    <s v="Between £25K and £50K"/>
    <m/>
    <s v="Woolaston"/>
    <s v="E04004333"/>
    <n v="1217"/>
    <n v="1217"/>
    <x v="6"/>
    <n v="22.663927691043551"/>
    <s v="Parish Council"/>
    <b v="1"/>
  </r>
  <r>
    <s v="E1635"/>
    <s v="E07000082"/>
    <s v="Stroud"/>
    <s v="Woodchester"/>
    <s v="SW"/>
    <s v="SD"/>
    <s v="Precepting parish"/>
    <n v="16590"/>
    <n v="574.85"/>
    <n v="28.86"/>
    <n v="24780"/>
    <n v="603.95000000000005"/>
    <n v="41.03"/>
    <s v="E1635P051"/>
    <m/>
    <n v="0.49367088607594939"/>
    <n v="0.42169092169092176"/>
    <s v="Between £10K and £25K"/>
    <m/>
    <s v="Woodchester"/>
    <s v="E04004386"/>
    <n v="1208"/>
    <n v="1208"/>
    <x v="6"/>
    <n v="20.513245033112582"/>
    <s v="Parish Council"/>
    <b v="1"/>
  </r>
  <r>
    <s v="E1633"/>
    <s v="E07000080"/>
    <s v="Forest of Dean"/>
    <s v="Dymock"/>
    <s v="SW"/>
    <s v="SD"/>
    <s v="Precepting parish"/>
    <n v="33000"/>
    <n v="521.98"/>
    <n v="63.22"/>
    <n v="35000"/>
    <n v="533.34"/>
    <n v="65.62"/>
    <s v="E1633P011"/>
    <m/>
    <n v="6.0606060606060608E-2"/>
    <n v="3.7962670041126315E-2"/>
    <s v="Between £25K and £50K"/>
    <m/>
    <s v="Dymock"/>
    <s v="E04004304"/>
    <n v="1187"/>
    <n v="1187"/>
    <x v="6"/>
    <n v="29.486099410278012"/>
    <s v="Parish Council"/>
    <b v="1"/>
  </r>
  <r>
    <s v="E1635"/>
    <s v="E07000082"/>
    <s v="Stroud"/>
    <s v="Slimbridge"/>
    <s v="SW"/>
    <s v="SD"/>
    <s v="Precepting parish"/>
    <n v="70900"/>
    <n v="477.23"/>
    <n v="148.57"/>
    <n v="70670"/>
    <n v="475.66"/>
    <n v="148.57"/>
    <s v="E1635P042"/>
    <m/>
    <n v="-3.2440056417489421E-3"/>
    <n v="0"/>
    <s v="Between £50K and £100K"/>
    <m/>
    <s v="Slimbridge"/>
    <s v="E04004376"/>
    <n v="1179"/>
    <n v="1179"/>
    <x v="6"/>
    <n v="59.940627650551313"/>
    <s v="Parish Council"/>
    <b v="1"/>
  </r>
  <r>
    <s v="E1632"/>
    <s v="E07000079"/>
    <s v="Cotswold"/>
    <s v="Kemble"/>
    <s v="SW"/>
    <s v="SD"/>
    <s v="Precepting parish"/>
    <n v="32842"/>
    <n v="550.53"/>
    <n v="59.65"/>
    <n v="35181"/>
    <n v="572.59"/>
    <n v="61.44"/>
    <s v="E1632P060"/>
    <m/>
    <n v="7.1219779550575485E-2"/>
    <n v="3.0008382229673079E-2"/>
    <s v="Between £25K and £50K"/>
    <m/>
    <s v="Kemble and Ewen"/>
    <s v="E04004238"/>
    <n v="1176"/>
    <n v="1176"/>
    <x v="6"/>
    <n v="29.915816326530614"/>
    <s v="Parish Council"/>
    <b v="0"/>
  </r>
  <r>
    <s v="E1632"/>
    <s v="E07000079"/>
    <s v="Cotswold"/>
    <s v="Kempsford"/>
    <s v="SW"/>
    <s v="SD"/>
    <s v="Precepting parish"/>
    <n v="25640"/>
    <n v="476.32"/>
    <n v="53.83"/>
    <n v="27150"/>
    <n v="483.36"/>
    <n v="56.17"/>
    <s v="E1632P061"/>
    <m/>
    <n v="5.8892355694227766E-2"/>
    <n v="4.3470183912316614E-2"/>
    <s v="Between £25K and £50K"/>
    <m/>
    <s v="Kempsford"/>
    <s v="E04012382"/>
    <n v="1176"/>
    <n v="1176"/>
    <x v="6"/>
    <n v="23.086734693877553"/>
    <s v="Parish Council"/>
    <b v="1"/>
  </r>
  <r>
    <s v="E1633"/>
    <s v="E07000080"/>
    <s v="Forest of Dean"/>
    <s v="Huntley"/>
    <s v="SW"/>
    <s v="SD"/>
    <s v="Precepting parish"/>
    <n v="25196"/>
    <n v="437.56"/>
    <n v="57.58"/>
    <n v="25196"/>
    <n v="444.07"/>
    <n v="56.74"/>
    <s v="E1633P016"/>
    <m/>
    <n v="0"/>
    <n v="-1.4588398749565757E-2"/>
    <s v="Between £25K and £50K"/>
    <m/>
    <s v="Huntley"/>
    <s v="E04004308"/>
    <n v="1148"/>
    <n v="1148"/>
    <x v="6"/>
    <n v="21.94773519163763"/>
    <s v="Parish Council"/>
    <b v="1"/>
  </r>
  <r>
    <s v="E1635"/>
    <s v="E07000082"/>
    <s v="Stroud"/>
    <s v="Uley"/>
    <s v="SW"/>
    <s v="SD"/>
    <s v="Precepting parish"/>
    <n v="33488"/>
    <n v="529.80999999999995"/>
    <n v="63.21"/>
    <n v="34062"/>
    <n v="549.67999999999995"/>
    <n v="61.97"/>
    <s v="E1635P047"/>
    <m/>
    <n v="1.7140468227424748E-2"/>
    <n v="-1.961714918525553E-2"/>
    <s v="Between £25K and £50K"/>
    <m/>
    <s v="Uley"/>
    <s v="E04004382"/>
    <n v="1147"/>
    <n v="1147"/>
    <x v="6"/>
    <n v="29.696599825632084"/>
    <s v="Parish Council"/>
    <b v="1"/>
  </r>
  <r>
    <s v="E1635"/>
    <s v="E07000082"/>
    <s v="Stroud"/>
    <s v="Whiteshill and Ruscombe"/>
    <s v="SW"/>
    <s v="SD"/>
    <s v="Precepting parish"/>
    <n v="44030"/>
    <n v="475.89"/>
    <n v="92.52"/>
    <n v="44030"/>
    <n v="486.58"/>
    <n v="90.49"/>
    <s v="E1635P049"/>
    <m/>
    <n v="0"/>
    <n v="-2.1941201902291409E-2"/>
    <s v="Between £25K and £50K"/>
    <m/>
    <s v="Whiteshill and Ruscombe"/>
    <s v="E04004384"/>
    <n v="1141"/>
    <n v="1141"/>
    <x v="6"/>
    <n v="38.588957055214721"/>
    <s v="Parish Council"/>
    <b v="1"/>
  </r>
  <r>
    <s v="E1636"/>
    <s v="E07000083"/>
    <s v="Tewkesbury"/>
    <s v="Gotherington"/>
    <s v="SW"/>
    <s v="SD"/>
    <s v="Precepting parish"/>
    <n v="19362"/>
    <n v="587.77"/>
    <n v="32.94"/>
    <n v="19943"/>
    <n v="632.07000000000005"/>
    <n v="31.55"/>
    <s v="E1636P016"/>
    <m/>
    <n v="3.0007230657989877E-2"/>
    <n v="-4.2197935640558501E-2"/>
    <s v="Between £10K and £25K"/>
    <m/>
    <s v="Gotherington"/>
    <s v="E04004402"/>
    <n v="1131"/>
    <n v="1131"/>
    <x v="6"/>
    <n v="17.633068081343943"/>
    <s v="Parish Council"/>
    <b v="1"/>
  </r>
  <r>
    <s v="E1632"/>
    <s v="E07000079"/>
    <s v="Cotswold"/>
    <s v="Avening"/>
    <s v="SW"/>
    <s v="SD"/>
    <s v="Precepting parish"/>
    <n v="45260"/>
    <n v="497.11"/>
    <n v="91.05"/>
    <n v="54000"/>
    <n v="520.07000000000005"/>
    <n v="103.83"/>
    <s v="E1632P009"/>
    <m/>
    <n v="0.19310649580203271"/>
    <n v="0.14036243822075783"/>
    <s v="Between £50K and £100K"/>
    <m/>
    <s v="Avening"/>
    <s v="E04004187"/>
    <n v="1121"/>
    <n v="1121"/>
    <x v="6"/>
    <n v="48.171275646743979"/>
    <s v="Parish Council"/>
    <b v="1"/>
  </r>
  <r>
    <s v="E1636"/>
    <s v="E07000083"/>
    <s v="Tewkesbury"/>
    <s v="Southam"/>
    <s v="SW"/>
    <s v="SD"/>
    <s v="Precepting parish"/>
    <n v="13810"/>
    <n v="559.04"/>
    <n v="24.7"/>
    <n v="15110"/>
    <n v="572.44000000000005"/>
    <n v="26.4"/>
    <s v="E1636P035"/>
    <m/>
    <n v="9.4134685010861696E-2"/>
    <n v="6.8825910931174059E-2"/>
    <s v="Between £10K and £25K"/>
    <m/>
    <s v="Southam"/>
    <s v="E04013269"/>
    <e v="#N/A"/>
    <n v="1095"/>
    <x v="6"/>
    <n v="13.799086757990867"/>
    <s v="Parish Council"/>
    <b v="1"/>
  </r>
  <r>
    <s v="E1635"/>
    <s v="E07000082"/>
    <s v="Stroud"/>
    <s v="Hamfallow"/>
    <s v="SW"/>
    <s v="SD"/>
    <s v="Precepting parish"/>
    <n v="31400"/>
    <n v="398.14"/>
    <n v="78.87"/>
    <n v="32400"/>
    <n v="397.86"/>
    <n v="81.44"/>
    <s v="E1635P020"/>
    <m/>
    <n v="3.1847133757961783E-2"/>
    <n v="3.258526689489024E-2"/>
    <s v="Between £25K and £50K"/>
    <m/>
    <s v="Hamfallow"/>
    <s v="E04004354"/>
    <n v="1089"/>
    <n v="1089"/>
    <x v="6"/>
    <n v="29.75206611570248"/>
    <s v="Parish Council"/>
    <b v="1"/>
  </r>
  <r>
    <s v="E1636"/>
    <s v="E07000083"/>
    <s v="Tewkesbury"/>
    <s v="Stoke Orchard"/>
    <s v="SW"/>
    <s v="SD"/>
    <s v="Precepting parish"/>
    <n v="30872"/>
    <n v="427.95"/>
    <n v="72.14"/>
    <n v="35000"/>
    <n v="434.38"/>
    <n v="80.569999999999993"/>
    <s v="E1636P039"/>
    <m/>
    <n v="0.13371339725317441"/>
    <n v="0.11685611311339053"/>
    <s v="Between £25K and £50K"/>
    <m/>
    <s v="Stoke Orchard"/>
    <s v="E04004423"/>
    <n v="1047"/>
    <n v="1047"/>
    <x v="6"/>
    <n v="33.428844317096463"/>
    <s v="Parish Council"/>
    <b v="1"/>
  </r>
  <r>
    <s v="E1633"/>
    <s v="E07000080"/>
    <s v="Forest of Dean"/>
    <s v="Newland"/>
    <s v="SW"/>
    <s v="SD"/>
    <s v="Precepting parish"/>
    <n v="32000"/>
    <n v="421.07"/>
    <n v="76"/>
    <n v="32000"/>
    <n v="427.61"/>
    <n v="74.83"/>
    <s v="E1633P024"/>
    <m/>
    <n v="0"/>
    <n v="-1.5394736842105286E-2"/>
    <s v="Between £25K and £50K"/>
    <m/>
    <s v="Newland"/>
    <s v="E04004316"/>
    <e v="#N/A"/>
    <n v="1017"/>
    <x v="6"/>
    <n v="31.465093411996065"/>
    <s v="Parish Council"/>
    <b v="1"/>
  </r>
  <r>
    <s v="E1632"/>
    <s v="E07000079"/>
    <s v="Cotswold"/>
    <s v="Willersey"/>
    <s v="SW"/>
    <s v="SD"/>
    <s v="Precepting parish"/>
    <n v="27092"/>
    <n v="457.56"/>
    <n v="59.21"/>
    <n v="29500"/>
    <n v="475.01"/>
    <n v="62.1"/>
    <s v="E1632P110"/>
    <m/>
    <n v="8.8882326886165652E-2"/>
    <n v="4.8809322749535561E-2"/>
    <s v="Between £25K and £50K"/>
    <m/>
    <s v="Willersey"/>
    <s v="E04004287"/>
    <n v="991"/>
    <n v="991"/>
    <x v="7"/>
    <n v="29.767911200807266"/>
    <s v="Parish Council"/>
    <b v="1"/>
  </r>
  <r>
    <s v="E1636"/>
    <s v="E07000083"/>
    <s v="Tewkesbury"/>
    <s v="Deerhurst"/>
    <s v="SW"/>
    <s v="SD"/>
    <s v="Precepting parish"/>
    <n v="9770"/>
    <n v="425.79"/>
    <n v="22.95"/>
    <n v="9713"/>
    <n v="426.66"/>
    <n v="22.77"/>
    <s v="E1636P011"/>
    <m/>
    <n v="-5.8341862845445241E-3"/>
    <n v="-7.8431372549019485E-3"/>
    <s v="Under £10K"/>
    <m/>
    <s v="Deerhurst"/>
    <s v="E04004397"/>
    <n v="936"/>
    <n v="936"/>
    <x v="7"/>
    <n v="10.377136752136753"/>
    <s v="Parish Council"/>
    <b v="1"/>
  </r>
  <r>
    <s v="E1635"/>
    <s v="E07000082"/>
    <s v="Stroud"/>
    <s v="Whitminster"/>
    <s v="SW"/>
    <s v="SD"/>
    <s v="Precepting parish"/>
    <n v="17800"/>
    <n v="365.27"/>
    <n v="48.73"/>
    <n v="17800"/>
    <n v="384.16"/>
    <n v="46.33"/>
    <s v="E1635P050"/>
    <m/>
    <n v="0"/>
    <n v="-4.925097475887541E-2"/>
    <s v="Between £10K and £25K"/>
    <m/>
    <s v="Whitminster"/>
    <s v="E04004385"/>
    <n v="933"/>
    <n v="933"/>
    <x v="7"/>
    <n v="19.078242229367632"/>
    <s v="Parish Council"/>
    <b v="1"/>
  </r>
  <r>
    <s v="E1636"/>
    <s v="E07000083"/>
    <s v="Tewkesbury"/>
    <s v="Alderton"/>
    <s v="SW"/>
    <s v="SD"/>
    <s v="Precepting parish"/>
    <n v="20072"/>
    <n v="427.98"/>
    <n v="46.9"/>
    <n v="20950"/>
    <n v="446.69"/>
    <n v="46.9"/>
    <s v="E1636P001"/>
    <m/>
    <n v="4.3742526903148664E-2"/>
    <n v="0"/>
    <s v="Between £10K and £25K"/>
    <m/>
    <s v="Alderton"/>
    <s v="E04004388"/>
    <e v="#N/A"/>
    <n v="877"/>
    <x v="7"/>
    <n v="23.888255416191562"/>
    <s v="Parish Council"/>
    <b v="1"/>
  </r>
  <r>
    <s v="E1633"/>
    <s v="E07000080"/>
    <s v="Forest of Dean"/>
    <s v="Redmarley D'Abitot"/>
    <s v="SW"/>
    <s v="SD"/>
    <s v="Precepting parish"/>
    <n v="14000"/>
    <n v="388.82"/>
    <n v="36.01"/>
    <n v="14250"/>
    <n v="395.14"/>
    <n v="36.06"/>
    <s v="E1633P028"/>
    <m/>
    <n v="1.7857142857142856E-2"/>
    <n v="1.3885031935574636E-3"/>
    <s v="Between £10K and £25K"/>
    <m/>
    <s v="Redmarley D'Abitot"/>
    <s v="E04004320"/>
    <n v="849"/>
    <n v="849"/>
    <x v="7"/>
    <n v="16.784452296819786"/>
    <s v="Parish Council"/>
    <b v="1"/>
  </r>
  <r>
    <s v="E1635"/>
    <s v="E07000082"/>
    <s v="Stroud"/>
    <s v="North Nibley"/>
    <s v="SW"/>
    <s v="SD"/>
    <s v="Precepting parish"/>
    <n v="20500"/>
    <n v="397.85"/>
    <n v="51.53"/>
    <n v="21730"/>
    <n v="402.26"/>
    <n v="54.02"/>
    <s v="E1635P035"/>
    <m/>
    <n v="0.06"/>
    <n v="4.832136619444987E-2"/>
    <s v="Between £10K and £25K"/>
    <m/>
    <s v="North Nibley"/>
    <s v="E04004369"/>
    <n v="840"/>
    <n v="840"/>
    <x v="7"/>
    <n v="25.86904761904762"/>
    <s v="Parish Council"/>
    <b v="1"/>
  </r>
  <r>
    <s v="E1635"/>
    <s v="E07000082"/>
    <s v="Stroud"/>
    <s v="Horsley"/>
    <s v="SW"/>
    <s v="SD"/>
    <s v="Precepting parish"/>
    <n v="40700"/>
    <n v="362.96"/>
    <n v="112.13"/>
    <n v="46805"/>
    <n v="373.87"/>
    <n v="125.19"/>
    <s v="E1635P026"/>
    <m/>
    <n v="0.15"/>
    <n v="0.11647195219834124"/>
    <s v="Between £25K and £50K"/>
    <m/>
    <s v="Horsley"/>
    <s v="E04004360"/>
    <e v="#N/A"/>
    <n v="835"/>
    <x v="7"/>
    <n v="56.053892215568865"/>
    <s v="Parish Council"/>
    <b v="1"/>
  </r>
  <r>
    <s v="E1635"/>
    <s v="E07000082"/>
    <s v="Stroud"/>
    <s v="Coaley"/>
    <s v="SW"/>
    <s v="SD"/>
    <s v="Precepting parish"/>
    <n v="15000"/>
    <n v="362.62"/>
    <n v="41.37"/>
    <n v="19370"/>
    <n v="366.06"/>
    <n v="52.91"/>
    <s v="E1635P011"/>
    <m/>
    <n v="0.29133333333333333"/>
    <n v="0.27894609620497945"/>
    <s v="Between £10K and £25K"/>
    <m/>
    <s v="Coaley"/>
    <s v="E04004345"/>
    <n v="828"/>
    <n v="828"/>
    <x v="7"/>
    <n v="23.393719806763286"/>
    <s v="Parish Council"/>
    <b v="1"/>
  </r>
  <r>
    <s v="E1633"/>
    <s v="E07000080"/>
    <s v="Forest of Dean"/>
    <s v="Staunton"/>
    <s v="SW"/>
    <s v="SD"/>
    <s v="Precepting parish"/>
    <n v="8655"/>
    <n v="326.75"/>
    <n v="26.49"/>
    <n v="9953"/>
    <n v="325.88"/>
    <n v="30.54"/>
    <s v="E1633P033"/>
    <m/>
    <n v="0.14997111496244944"/>
    <n v="0.15288788221970559"/>
    <s v="Under £10K"/>
    <m/>
    <s v="Staunton"/>
    <s v="E04004325"/>
    <e v="#N/A"/>
    <n v="824"/>
    <x v="7"/>
    <n v="12.078883495145631"/>
    <s v="Parish Council"/>
    <b v="1"/>
  </r>
  <r>
    <s v="E1635"/>
    <s v="E07000082"/>
    <s v="Stroud"/>
    <s v="Ham and Stone"/>
    <s v="SW"/>
    <s v="SD"/>
    <s v="Precepting parish"/>
    <n v="11761"/>
    <n v="353.79"/>
    <n v="33.24"/>
    <n v="12485"/>
    <n v="359.17"/>
    <n v="34.76"/>
    <s v="E1635P019"/>
    <m/>
    <n v="6.1559391208230591E-2"/>
    <n v="4.5728038507821776E-2"/>
    <s v="Between £10K and £25K"/>
    <m/>
    <s v="Ham and Stone"/>
    <s v="E04004353"/>
    <n v="801"/>
    <n v="801"/>
    <x v="7"/>
    <n v="15.586766541822721"/>
    <s v="Parish Council"/>
    <b v="1"/>
  </r>
  <r>
    <s v="E1632"/>
    <s v="E07000079"/>
    <s v="Cotswold"/>
    <s v="Andoversford"/>
    <s v="SW"/>
    <s v="SD"/>
    <s v="Precepting parish"/>
    <n v="22638"/>
    <n v="320.05"/>
    <n v="70.73"/>
    <n v="23770"/>
    <n v="328.87"/>
    <n v="72.28"/>
    <s v="E1632P006"/>
    <m/>
    <n v="5.0004417351356127E-2"/>
    <n v="2.1914322069843024E-2"/>
    <s v="Between £10K and £25K"/>
    <m/>
    <s v="Andoversford"/>
    <s v="E04004184"/>
    <n v="793"/>
    <n v="793"/>
    <x v="7"/>
    <n v="29.974779319041613"/>
    <s v="Parish Council"/>
    <b v="1"/>
  </r>
  <r>
    <s v="E1632"/>
    <s v="E07000079"/>
    <s v="Cotswold"/>
    <s v="Chedworth"/>
    <s v="SW"/>
    <s v="SD"/>
    <s v="Precepting parish"/>
    <n v="16426"/>
    <n v="438.04"/>
    <n v="37.5"/>
    <n v="16426"/>
    <n v="452.33"/>
    <n v="36.31"/>
    <s v="E1632P024"/>
    <m/>
    <n v="0"/>
    <n v="-3.1733333333333273E-2"/>
    <s v="Between £10K and £25K"/>
    <m/>
    <s v="Chedworth"/>
    <s v="E04004202"/>
    <n v="753"/>
    <n v="753"/>
    <x v="7"/>
    <n v="21.814077025232404"/>
    <s v="Parish Council"/>
    <b v="1"/>
  </r>
  <r>
    <s v="E1635"/>
    <s v="E07000082"/>
    <s v="Stroud"/>
    <s v="Fretherne with Saul"/>
    <s v="SW"/>
    <s v="SD"/>
    <s v="Precepting parish"/>
    <n v="16900"/>
    <n v="280.67"/>
    <n v="60.21"/>
    <n v="17407"/>
    <n v="290.83999999999997"/>
    <n v="59.85"/>
    <s v="E1635P017"/>
    <m/>
    <n v="0.03"/>
    <n v="-5.9790732436472253E-3"/>
    <s v="Between £10K and £25K"/>
    <m/>
    <s v="Fretherne with Saul"/>
    <s v="E04004351"/>
    <n v="746"/>
    <n v="746"/>
    <x v="7"/>
    <n v="23.333780160857909"/>
    <s v="Parish Council"/>
    <b v="1"/>
  </r>
  <r>
    <s v="E1635"/>
    <s v="E07000082"/>
    <s v="Stroud"/>
    <s v="Alkington"/>
    <s v="SW"/>
    <s v="SD"/>
    <s v="Precepting parish"/>
    <n v="10478"/>
    <n v="346.73"/>
    <n v="30.22"/>
    <n v="11136"/>
    <n v="368.49"/>
    <n v="30.22"/>
    <s v="E1635P002"/>
    <m/>
    <n v="6.279824393968314E-2"/>
    <n v="0"/>
    <s v="Between £10K and £25K"/>
    <m/>
    <s v="Alkington"/>
    <s v="E04004337"/>
    <n v="742"/>
    <n v="742"/>
    <x v="7"/>
    <n v="15.008086253369273"/>
    <s v="Parish Council"/>
    <b v="1"/>
  </r>
  <r>
    <s v="E1633"/>
    <s v="E07000080"/>
    <s v="Forest of Dean"/>
    <s v="Aylburton"/>
    <s v="SW"/>
    <s v="SD"/>
    <s v="Precepting parish"/>
    <n v="18996"/>
    <n v="280.33999999999997"/>
    <n v="67.760000000000005"/>
    <n v="19661"/>
    <n v="286.61"/>
    <n v="68.599999999999994"/>
    <s v="E1633P003"/>
    <m/>
    <n v="3.5007369972625817E-2"/>
    <n v="1.2396694214875872E-2"/>
    <s v="Between £10K and £25K"/>
    <m/>
    <s v="Aylburton"/>
    <s v="E04004296"/>
    <n v="669"/>
    <n v="669"/>
    <x v="7"/>
    <n v="29.388639760837069"/>
    <s v="Parish Council"/>
    <b v="1"/>
  </r>
  <r>
    <s v="E1633"/>
    <s v="E07000080"/>
    <s v="Forest of Dean"/>
    <s v="Churcham"/>
    <s v="SW"/>
    <s v="SD"/>
    <s v="Precepting parish"/>
    <n v="13000"/>
    <n v="278.77999999999997"/>
    <n v="46.63"/>
    <n v="13455"/>
    <n v="285.89"/>
    <n v="47.06"/>
    <s v="E1633P006"/>
    <m/>
    <n v="3.5000000000000003E-2"/>
    <n v="9.2215312030881347E-3"/>
    <s v="Between £10K and £25K"/>
    <m/>
    <s v="Churcham"/>
    <s v="E04004299"/>
    <n v="654"/>
    <n v="654"/>
    <x v="7"/>
    <n v="20.573394495412845"/>
    <s v="Parish Council"/>
    <b v="1"/>
  </r>
  <r>
    <s v="E1636"/>
    <s v="E07000083"/>
    <s v="Tewkesbury"/>
    <s v="Staverton"/>
    <s v="SW"/>
    <s v="SD"/>
    <s v="Precepting parish"/>
    <n v="4980"/>
    <n v="227.84"/>
    <n v="21.86"/>
    <n v="4980"/>
    <n v="233.5"/>
    <n v="21.33"/>
    <s v="E1636P038"/>
    <m/>
    <n v="0"/>
    <n v="-2.4245196706312953E-2"/>
    <s v="Under £10K"/>
    <m/>
    <s v="Staverton"/>
    <s v="E04004422"/>
    <e v="#N/A"/>
    <n v="616"/>
    <x v="7"/>
    <n v="8.0844155844155843"/>
    <s v="Parish Council"/>
    <b v="1"/>
  </r>
  <r>
    <s v="E1636"/>
    <s v="E07000083"/>
    <s v="Tewkesbury"/>
    <s v="Uckington"/>
    <s v="SW"/>
    <s v="SD"/>
    <s v="Precepting parish"/>
    <n v="10245"/>
    <n v="253.37"/>
    <n v="40.43"/>
    <n v="7000"/>
    <n v="260.29000000000002"/>
    <n v="26.89"/>
    <s v="E1636P047"/>
    <m/>
    <n v="-0.31673987310883356"/>
    <n v="-0.33489982686124165"/>
    <s v="Under £10K"/>
    <m/>
    <s v="Uckington"/>
    <s v="E04004431"/>
    <n v="615"/>
    <n v="615"/>
    <x v="7"/>
    <n v="11.382113821138212"/>
    <s v="Parish Council"/>
    <b v="1"/>
  </r>
  <r>
    <s v="E1632"/>
    <s v="E07000079"/>
    <s v="Cotswold"/>
    <s v="Ebrington"/>
    <s v="SW"/>
    <s v="SD"/>
    <s v="Precepting parish"/>
    <n v="14166"/>
    <n v="350.35"/>
    <n v="40.43"/>
    <n v="16067"/>
    <n v="369.29"/>
    <n v="43.51"/>
    <s v="E1632P048"/>
    <m/>
    <n v="0.13419455033178032"/>
    <n v="7.6181053673015045E-2"/>
    <s v="Between £10K and £25K"/>
    <m/>
    <s v="Ebrington"/>
    <s v="E04004226"/>
    <n v="612"/>
    <n v="612"/>
    <x v="7"/>
    <n v="26.253267973856211"/>
    <s v="Parish Council"/>
    <b v="1"/>
  </r>
  <r>
    <s v="E1632"/>
    <s v="E07000079"/>
    <s v="Cotswold"/>
    <s v="Ampney Crucis"/>
    <s v="SW"/>
    <s v="SD"/>
    <s v="Precepting parish"/>
    <n v="26884"/>
    <n v="347.39"/>
    <n v="77.39"/>
    <n v="29719"/>
    <n v="370.85"/>
    <n v="80.14"/>
    <s v="E1632P003"/>
    <m/>
    <n v="0.10545305758071716"/>
    <n v="3.553430675797907E-2"/>
    <s v="Between £25K and £50K"/>
    <m/>
    <s v="Ampney Crucis"/>
    <s v="E04013253"/>
    <n v="611"/>
    <n v="611"/>
    <x v="7"/>
    <n v="48.639934533551553"/>
    <s v="Parish Council"/>
    <b v="1"/>
  </r>
  <r>
    <s v="E1636"/>
    <s v="E07000083"/>
    <s v="Tewkesbury"/>
    <s v="Ashleworth"/>
    <s v="SW"/>
    <s v="SD"/>
    <s v="Precepting parish"/>
    <n v="5500"/>
    <n v="278.12"/>
    <n v="19.78"/>
    <n v="6300"/>
    <n v="264.88"/>
    <n v="23.78"/>
    <s v="E1636P003"/>
    <m/>
    <n v="0.14545454545454545"/>
    <n v="0.20222446916076844"/>
    <s v="Under £10K"/>
    <m/>
    <s v="Ashleworth"/>
    <s v="E04004389"/>
    <n v="609"/>
    <n v="609"/>
    <x v="7"/>
    <n v="10.344827586206897"/>
    <s v="Parish Council"/>
    <b v="1"/>
  </r>
  <r>
    <s v="E1633"/>
    <s v="E07000080"/>
    <s v="Forest of Dean"/>
    <s v="Alvington"/>
    <s v="SW"/>
    <s v="SD"/>
    <s v="Precepting parish"/>
    <n v="10550"/>
    <n v="235.07"/>
    <n v="44.88"/>
    <n v="10736"/>
    <n v="240.78"/>
    <n v="44.59"/>
    <s v="E1633P001"/>
    <m/>
    <n v="1.7630331753554503E-2"/>
    <n v="-6.4616755793226186E-3"/>
    <s v="Between £10K and £25K"/>
    <m/>
    <s v="Alvington"/>
    <s v="E04004294"/>
    <n v="596"/>
    <n v="596"/>
    <x v="7"/>
    <n v="18.013422818791945"/>
    <s v="Parish Council"/>
    <b v="1"/>
  </r>
  <r>
    <s v="E1636"/>
    <s v="E07000083"/>
    <s v="Tewkesbury"/>
    <s v="Dumbleton"/>
    <s v="SW"/>
    <s v="SD"/>
    <s v="Precepting parish"/>
    <n v="18700"/>
    <n v="233.68"/>
    <n v="80.03"/>
    <n v="18700"/>
    <n v="241.97"/>
    <n v="77.28"/>
    <s v="E1636P013"/>
    <m/>
    <n v="0"/>
    <n v="-3.4362114207172313E-2"/>
    <s v="Between £10K and £25K"/>
    <m/>
    <s v="Dumbleton"/>
    <s v="E04013313"/>
    <n v="594"/>
    <n v="594"/>
    <x v="7"/>
    <n v="31.481481481481481"/>
    <s v="Parish Council"/>
    <b v="1"/>
  </r>
  <r>
    <s v="E1633"/>
    <s v="E07000080"/>
    <s v="Forest of Dean"/>
    <s v="Corse"/>
    <s v="SW"/>
    <s v="SD"/>
    <s v="Precepting parish"/>
    <n v="7943"/>
    <n v="298.11"/>
    <n v="26.64"/>
    <n v="9928"/>
    <n v="308.61"/>
    <n v="32.17"/>
    <s v="E1633P009"/>
    <m/>
    <n v="0.24990557723781948"/>
    <n v="0.20758258258258261"/>
    <s v="Under £10K"/>
    <m/>
    <s v="Corse"/>
    <s v="E04004302"/>
    <n v="592"/>
    <n v="592"/>
    <x v="7"/>
    <n v="16.77027027027027"/>
    <s v="Parish Council"/>
    <b v="1"/>
  </r>
  <r>
    <s v="E1635"/>
    <s v="E07000082"/>
    <s v="Stroud"/>
    <s v="Hillesley and Tresham"/>
    <s v="SW"/>
    <s v="SD"/>
    <s v="Precepting parish"/>
    <n v="8800"/>
    <n v="305.95999999999998"/>
    <n v="28.76"/>
    <n v="9020"/>
    <n v="312.08"/>
    <n v="28.9"/>
    <s v="E1635P024"/>
    <m/>
    <n v="2.5000000000000001E-2"/>
    <n v="4.8678720445061545E-3"/>
    <s v="Under £10K"/>
    <m/>
    <s v="Hillesley and Tresham"/>
    <s v="E04004358"/>
    <n v="588"/>
    <n v="588"/>
    <x v="7"/>
    <n v="15.34013605442177"/>
    <s v="Parish Council"/>
    <b v="1"/>
  </r>
  <r>
    <s v="E1633"/>
    <s v="E07000080"/>
    <s v="Forest of Dean"/>
    <s v="Tibberton"/>
    <s v="SW"/>
    <s v="SD"/>
    <s v="Precepting parish"/>
    <n v="8871"/>
    <n v="266.3"/>
    <n v="33.31"/>
    <n v="9315"/>
    <n v="270.13"/>
    <n v="34.479999999999997"/>
    <s v="E1633P036"/>
    <m/>
    <n v="5.0050727088265135E-2"/>
    <n v="3.5124587211047567E-2"/>
    <s v="Under £10K"/>
    <m/>
    <s v="Tibberton"/>
    <s v="E04004328"/>
    <e v="#N/A"/>
    <n v="586"/>
    <x v="7"/>
    <n v="15.895904436860068"/>
    <s v="Parish Council"/>
    <b v="1"/>
  </r>
  <r>
    <s v="E1632"/>
    <s v="E07000079"/>
    <s v="Cotswold"/>
    <s v="Bibury"/>
    <s v="SW"/>
    <s v="SD"/>
    <s v="Precepting parish"/>
    <n v="18695"/>
    <n v="354.74"/>
    <n v="52.7"/>
    <n v="19950"/>
    <n v="377.69"/>
    <n v="52.82"/>
    <s v="E1632P016"/>
    <m/>
    <n v="6.7130248729606851E-2"/>
    <n v="2.2770398481972948E-3"/>
    <s v="Between £10K and £25K"/>
    <m/>
    <s v="Bibury"/>
    <s v="E04004194"/>
    <n v="581"/>
    <n v="581"/>
    <x v="7"/>
    <n v="34.337349397590359"/>
    <s v="Parish Council"/>
    <b v="1"/>
  </r>
  <r>
    <s v="E1632"/>
    <s v="E07000079"/>
    <s v="Cotswold"/>
    <s v="North Cerney"/>
    <s v="SW"/>
    <s v="SD"/>
    <s v="Precepting parish"/>
    <n v="6000"/>
    <n v="246.59"/>
    <n v="24.33"/>
    <n v="7550"/>
    <n v="247.74"/>
    <n v="30.48"/>
    <s v="E1632P073"/>
    <m/>
    <n v="0.25833333333333336"/>
    <n v="0.2527743526510482"/>
    <s v="Under £10K"/>
    <m/>
    <s v="North Cerney"/>
    <s v="E04004251"/>
    <n v="576"/>
    <n v="576"/>
    <x v="7"/>
    <n v="13.107638888888889"/>
    <s v="Parish Council"/>
    <b v="1"/>
  </r>
  <r>
    <s v="E1632"/>
    <s v="E07000079"/>
    <s v="Cotswold"/>
    <s v="Down Ampney"/>
    <s v="SW"/>
    <s v="SD"/>
    <s v="Precepting parish"/>
    <n v="33650"/>
    <n v="278"/>
    <n v="121.04"/>
    <n v="40000"/>
    <n v="280.24"/>
    <n v="142.72999999999999"/>
    <s v="E1632P043"/>
    <m/>
    <n v="0.18870728083209509"/>
    <n v="0.17919695968274935"/>
    <s v="Between £25K and £50K"/>
    <m/>
    <s v="Down Ampney"/>
    <s v="E04004221"/>
    <n v="572"/>
    <n v="572"/>
    <x v="7"/>
    <n v="69.930069930069934"/>
    <s v="Parish Council"/>
    <b v="1"/>
  </r>
  <r>
    <s v="E1632"/>
    <s v="E07000079"/>
    <s v="Cotswold"/>
    <s v="Meysey Hampton"/>
    <s v="SW"/>
    <s v="SD"/>
    <s v="Precepting parish"/>
    <n v="9800"/>
    <n v="265.76"/>
    <n v="36.880000000000003"/>
    <n v="10290"/>
    <n v="268.01"/>
    <n v="38.39"/>
    <s v="E1632P068"/>
    <m/>
    <n v="0.05"/>
    <n v="4.0943600867678905E-2"/>
    <s v="Between £10K and £25K"/>
    <m/>
    <s v="Maiseyhampton"/>
    <s v="E04004246"/>
    <n v="546"/>
    <n v="546"/>
    <x v="7"/>
    <n v="18.846153846153847"/>
    <s v="Parish Council"/>
    <b v="0"/>
  </r>
  <r>
    <s v="E1636"/>
    <s v="E07000083"/>
    <s v="Tewkesbury"/>
    <s v="Norton"/>
    <s v="SW"/>
    <s v="SD"/>
    <s v="Precepting parish"/>
    <n v="14500"/>
    <n v="284.85000000000002"/>
    <n v="50.9"/>
    <n v="15000"/>
    <n v="294.42"/>
    <n v="50.95"/>
    <s v="E1636P029"/>
    <m/>
    <n v="3.4482758620689655E-2"/>
    <n v="9.8231827111992668E-4"/>
    <s v="Between £10K and £25K"/>
    <m/>
    <s v="Norton"/>
    <s v="E04004413"/>
    <e v="#N/A"/>
    <n v="542"/>
    <x v="7"/>
    <n v="27.675276752767527"/>
    <s v="Parish Council"/>
    <b v="1"/>
  </r>
  <r>
    <s v="E1632"/>
    <s v="E07000079"/>
    <s v="Cotswold"/>
    <s v="Quenington"/>
    <s v="SW"/>
    <s v="SD"/>
    <s v="Precepting parish"/>
    <n v="22500"/>
    <n v="287.32"/>
    <n v="78.31"/>
    <n v="23627"/>
    <n v="289.82"/>
    <n v="81.52"/>
    <s v="E1632P081"/>
    <m/>
    <n v="5.0088888888888891E-2"/>
    <n v="4.0990933469544036E-2"/>
    <s v="Between £10K and £25K"/>
    <m/>
    <s v="Quenington"/>
    <s v="E04004259"/>
    <n v="540"/>
    <n v="540"/>
    <x v="7"/>
    <n v="43.753703703703707"/>
    <s v="Parish Council"/>
    <b v="1"/>
  </r>
  <r>
    <s v="E1636"/>
    <s v="E07000083"/>
    <s v="Tewkesbury"/>
    <s v="Maisemore"/>
    <s v="SW"/>
    <s v="SD"/>
    <s v="Precepting parish"/>
    <n v="8420"/>
    <n v="264.87"/>
    <n v="31.79"/>
    <n v="8420"/>
    <n v="267.57"/>
    <n v="31.47"/>
    <s v="E1636P026"/>
    <m/>
    <n v="0"/>
    <n v="-1.0066058508965093E-2"/>
    <s v="Under £10K"/>
    <m/>
    <s v="Maisemore"/>
    <s v="E04013268"/>
    <n v="538"/>
    <n v="538"/>
    <x v="7"/>
    <n v="15.650557620817844"/>
    <s v="Parish Council"/>
    <b v="1"/>
  </r>
  <r>
    <s v="E1635"/>
    <s v="E07000082"/>
    <s v="Stroud"/>
    <s v="Arlingham"/>
    <s v="SW"/>
    <s v="SD"/>
    <s v="Precepting parish"/>
    <n v="4600"/>
    <n v="227.01"/>
    <n v="20.260000000000002"/>
    <n v="5020"/>
    <n v="228.79"/>
    <n v="21.94"/>
    <s v="E1635P003"/>
    <m/>
    <n v="9.1304347826086957E-2"/>
    <n v="8.2922013820335622E-2"/>
    <s v="Under £10K"/>
    <m/>
    <s v="Arlingham"/>
    <s v="E04004338"/>
    <n v="530"/>
    <n v="530"/>
    <x v="7"/>
    <n v="9.4716981132075464"/>
    <s v="Parish Council"/>
    <b v="1"/>
  </r>
  <r>
    <s v="E1636"/>
    <s v="E07000083"/>
    <s v="Tewkesbury"/>
    <s v="Gretton"/>
    <s v="SW"/>
    <s v="SD"/>
    <s v="Precepting parish"/>
    <n v="11752"/>
    <n v="265.3"/>
    <n v="44.3"/>
    <n v="12058"/>
    <n v="263"/>
    <n v="45.85"/>
    <s v="E1636P018"/>
    <m/>
    <n v="2.6038121170864535E-2"/>
    <n v="3.4988713318284521E-2"/>
    <s v="Between £10K and £25K"/>
    <m/>
    <s v="Gretton"/>
    <s v="E04004434"/>
    <e v="#N/A"/>
    <n v="528"/>
    <x v="7"/>
    <n v="22.837121212121211"/>
    <s v="Parish Council"/>
    <b v="1"/>
  </r>
  <r>
    <s v="E1632"/>
    <s v="E07000079"/>
    <s v="Cotswold"/>
    <s v="Withington"/>
    <s v="SW"/>
    <s v="SD"/>
    <s v="Precepting parish"/>
    <n v="5900"/>
    <n v="278.62"/>
    <n v="21.18"/>
    <n v="7100"/>
    <n v="289.54000000000002"/>
    <n v="24.52"/>
    <s v="E1632P114"/>
    <m/>
    <n v="0.20338983050847459"/>
    <n v="0.15769593956562794"/>
    <s v="Under £10K"/>
    <m/>
    <s v="Withington"/>
    <s v="E04013306"/>
    <e v="#N/A"/>
    <n v="514"/>
    <x v="7"/>
    <n v="13.813229571984436"/>
    <s v="Parish Council"/>
    <b v="1"/>
  </r>
  <r>
    <s v="E1635"/>
    <s v="E07000082"/>
    <s v="Stroud"/>
    <s v="Cranham"/>
    <s v="SW"/>
    <s v="SD"/>
    <s v="Precepting parish"/>
    <n v="9750"/>
    <n v="246.08"/>
    <n v="39.619999999999997"/>
    <n v="11115"/>
    <n v="246.79"/>
    <n v="45.04"/>
    <s v="E1635P012"/>
    <m/>
    <n v="0.14000000000000001"/>
    <n v="0.1367995961635538"/>
    <s v="Between £10K and £25K"/>
    <m/>
    <s v="Cranham"/>
    <s v="E04013002"/>
    <n v="501"/>
    <n v="501"/>
    <x v="7"/>
    <n v="22.185628742514972"/>
    <s v="Parish Council"/>
    <b v="1"/>
  </r>
  <r>
    <s v="E1636"/>
    <s v="E07000083"/>
    <s v="Tewkesbury"/>
    <s v="Sandhurst"/>
    <s v="SW"/>
    <s v="SD"/>
    <s v="Precepting parish"/>
    <n v="8000"/>
    <n v="228.19"/>
    <n v="35.06"/>
    <n v="9000"/>
    <n v="232.35"/>
    <n v="38.729999999999997"/>
    <s v="E1636P032"/>
    <m/>
    <n v="0.125"/>
    <n v="0.10467769537934953"/>
    <s v="Under £10K"/>
    <m/>
    <s v="Sandhurst"/>
    <s v="E04004416"/>
    <e v="#N/A"/>
    <n v="489"/>
    <x v="8"/>
    <n v="18.404907975460123"/>
    <s v="Parish Council"/>
    <b v="1"/>
  </r>
  <r>
    <s v="E1632"/>
    <s v="E07000079"/>
    <s v="Cotswold"/>
    <s v="Longborough"/>
    <s v="SW"/>
    <s v="SD"/>
    <s v="Precepting parish"/>
    <n v="18500"/>
    <n v="278.54000000000002"/>
    <n v="66.42"/>
    <n v="21555"/>
    <n v="295.13"/>
    <n v="73.040000000000006"/>
    <s v="E1632P066"/>
    <m/>
    <n v="0.16513513513513514"/>
    <n v="9.9668774465522497E-2"/>
    <s v="Between £10K and £25K"/>
    <m/>
    <s v="Longborough"/>
    <s v="E04004243"/>
    <n v="489"/>
    <n v="489"/>
    <x v="8"/>
    <n v="44.079754601226995"/>
    <s v="Parish Council"/>
    <b v="1"/>
  </r>
  <r>
    <s v="E1635"/>
    <s v="E07000082"/>
    <s v="Stroud"/>
    <s v="Stinchcombe"/>
    <s v="SW"/>
    <s v="SD"/>
    <s v="Precepting parish"/>
    <n v="6380"/>
    <n v="220.41"/>
    <n v="28.95"/>
    <n v="10413"/>
    <n v="216.88"/>
    <n v="48.01"/>
    <s v="E1635P044"/>
    <m/>
    <n v="0.63213166144200628"/>
    <n v="0.65837651122625218"/>
    <s v="Between £10K and £25K"/>
    <m/>
    <s v="Stinchcombe"/>
    <s v="E04004378"/>
    <n v="482"/>
    <n v="482"/>
    <x v="8"/>
    <n v="21.603734439834025"/>
    <s v="Parish Council"/>
    <b v="1"/>
  </r>
  <r>
    <s v="E1632"/>
    <s v="E07000079"/>
    <s v="Cotswold"/>
    <s v="Somerford Keynes"/>
    <s v="SW"/>
    <s v="SD"/>
    <s v="Precepting parish"/>
    <n v="6300"/>
    <n v="536.79"/>
    <n v="11.74"/>
    <n v="6300"/>
    <n v="570.35"/>
    <n v="11.05"/>
    <s v="E1632P092"/>
    <m/>
    <n v="0"/>
    <n v="-5.8773424190800637E-2"/>
    <s v="Under £10K"/>
    <m/>
    <s v="Somerford Keynes"/>
    <s v="E04012387"/>
    <n v="481"/>
    <n v="481"/>
    <x v="8"/>
    <n v="13.097713097713097"/>
    <s v="Parish Council"/>
    <b v="1"/>
  </r>
  <r>
    <s v="E1636"/>
    <s v="E07000083"/>
    <s v="Tewkesbury"/>
    <s v="Toddington"/>
    <s v="SW"/>
    <s v="SD"/>
    <s v="Precepting parish"/>
    <n v="14000"/>
    <n v="298.18"/>
    <n v="46.95"/>
    <n v="14700"/>
    <n v="312.51"/>
    <n v="47.04"/>
    <s v="E1636P044"/>
    <m/>
    <n v="0.05"/>
    <n v="1.9169329073481639E-3"/>
    <s v="Between £10K and £25K"/>
    <m/>
    <s v="Toddington"/>
    <s v="E04013271"/>
    <e v="#N/A"/>
    <n v="476"/>
    <x v="8"/>
    <n v="30.882352941176471"/>
    <s v="Parish Council"/>
    <b v="1"/>
  </r>
  <r>
    <s v="E1635"/>
    <s v="E07000082"/>
    <s v="Stroud"/>
    <s v="Miserden"/>
    <s v="SW"/>
    <s v="SD"/>
    <s v="Precepting parish"/>
    <n v="12057"/>
    <n v="193.63"/>
    <n v="62.27"/>
    <n v="12696"/>
    <n v="198.44"/>
    <n v="63.98"/>
    <s v="E1635P032"/>
    <m/>
    <n v="5.2998258273202287E-2"/>
    <n v="2.7461056688613997E-2"/>
    <s v="Between £10K and £25K"/>
    <m/>
    <s v="Miserden"/>
    <s v="E04004366"/>
    <n v="463"/>
    <n v="463"/>
    <x v="8"/>
    <n v="27.421166306695465"/>
    <s v="Parish Council"/>
    <b v="1"/>
  </r>
  <r>
    <s v="E1632"/>
    <s v="E07000079"/>
    <s v="Cotswold"/>
    <s v="Bledington"/>
    <s v="SW"/>
    <s v="SD"/>
    <s v="Precepting parish"/>
    <n v="22000"/>
    <n v="258.27"/>
    <n v="85.18"/>
    <n v="22769"/>
    <n v="267.33"/>
    <n v="85.17"/>
    <s v="E1632P017"/>
    <m/>
    <n v="3.4954545454545453E-2"/>
    <n v="-1.1739845034051556E-4"/>
    <s v="Between £10K and £25K"/>
    <m/>
    <s v="Bledington"/>
    <s v="E04004195"/>
    <n v="459"/>
    <n v="459"/>
    <x v="8"/>
    <n v="49.605664488017432"/>
    <s v="Parish Council"/>
    <b v="1"/>
  </r>
  <r>
    <s v="E1632"/>
    <s v="E07000079"/>
    <s v="Cotswold"/>
    <s v="Coates"/>
    <s v="SW"/>
    <s v="SD"/>
    <s v="Precepting parish"/>
    <n v="10938"/>
    <n v="225.46"/>
    <n v="48.51"/>
    <n v="11973"/>
    <n v="237.84"/>
    <n v="50.34"/>
    <s v="E1632P029"/>
    <m/>
    <n v="9.4624245748765767E-2"/>
    <n v="3.7724180581323555E-2"/>
    <s v="Between £10K and £25K"/>
    <m/>
    <s v="Coates"/>
    <s v="E04012376"/>
    <n v="458"/>
    <n v="458"/>
    <x v="8"/>
    <n v="26.141921397379914"/>
    <s v="Parish Council"/>
    <b v="1"/>
  </r>
  <r>
    <s v="E1633"/>
    <s v="E07000080"/>
    <s v="Forest of Dean"/>
    <s v="Hewelsfield and Brockweir"/>
    <s v="SW"/>
    <s v="SD"/>
    <s v="Precepting parish"/>
    <n v="9243"/>
    <n v="250.08"/>
    <n v="36.96"/>
    <n v="9243"/>
    <n v="254.3"/>
    <n v="36.35"/>
    <s v="E1633P015"/>
    <m/>
    <n v="0"/>
    <n v="-1.650432900432899E-2"/>
    <s v="Under £10K"/>
    <m/>
    <s v="Hewelsfield and Brockweir"/>
    <s v="E04004307"/>
    <n v="452"/>
    <n v="452"/>
    <x v="8"/>
    <n v="20.449115044247787"/>
    <s v="Parish Council"/>
    <b v="1"/>
  </r>
  <r>
    <s v="E1636"/>
    <s v="E07000083"/>
    <s v="Tewkesbury"/>
    <s v="Minsterworth"/>
    <s v="SW"/>
    <s v="SD"/>
    <s v="Precepting parish"/>
    <n v="13346"/>
    <n v="258.62"/>
    <n v="51.6"/>
    <n v="15348"/>
    <n v="255.79"/>
    <n v="60"/>
    <s v="E1636P027"/>
    <m/>
    <n v="0.15000749288176232"/>
    <n v="0.16279069767441856"/>
    <s v="Between £10K and £25K"/>
    <m/>
    <s v="Minsterworth"/>
    <s v="E04004412"/>
    <n v="440"/>
    <n v="440"/>
    <x v="8"/>
    <n v="34.881818181818183"/>
    <s v="Parish Council"/>
    <b v="1"/>
  </r>
  <r>
    <s v="E1633"/>
    <s v="E07000080"/>
    <s v="Forest of Dean"/>
    <s v="Taynton"/>
    <s v="SW"/>
    <s v="SD"/>
    <s v="Precepting parish"/>
    <n v="3750"/>
    <n v="215.26"/>
    <n v="17.420000000000002"/>
    <n v="7145"/>
    <n v="221.21"/>
    <n v="32.299999999999997"/>
    <s v="E1633P035"/>
    <m/>
    <n v="0.90533333333333332"/>
    <n v="0.85419058553386873"/>
    <s v="Under £10K"/>
    <m/>
    <s v="Taynton"/>
    <s v="E04004327"/>
    <e v="#N/A"/>
    <n v="431"/>
    <x v="8"/>
    <n v="16.577726218097446"/>
    <s v="Parish Council"/>
    <b v="1"/>
  </r>
  <r>
    <s v="E1635"/>
    <s v="E07000082"/>
    <s v="Stroud"/>
    <s v="Nympsfield"/>
    <s v="SW"/>
    <s v="SD"/>
    <s v="Precepting parish"/>
    <n v="12000"/>
    <n v="168.04"/>
    <n v="71.41"/>
    <n v="12000"/>
    <n v="172.32"/>
    <n v="69.64"/>
    <s v="E1635P036"/>
    <m/>
    <n v="0"/>
    <n v="-2.4786444475563593E-2"/>
    <s v="Between £10K and £25K"/>
    <m/>
    <s v="Nympsfield"/>
    <s v="E04004370"/>
    <n v="428"/>
    <n v="428"/>
    <x v="8"/>
    <n v="28.037383177570092"/>
    <s v="Parish Council"/>
    <b v="1"/>
  </r>
  <r>
    <s v="E1636"/>
    <s v="E07000083"/>
    <s v="Tewkesbury"/>
    <s v="Tirley"/>
    <s v="SW"/>
    <s v="SD"/>
    <s v="Precepting parish"/>
    <n v="9000"/>
    <n v="185.47"/>
    <n v="48.53"/>
    <n v="9000"/>
    <n v="194.88"/>
    <n v="46.18"/>
    <s v="E1636P043"/>
    <m/>
    <n v="0"/>
    <n v="-4.8423655470842805E-2"/>
    <s v="Under £10K"/>
    <m/>
    <s v="Tirley"/>
    <s v="E04004427"/>
    <n v="428"/>
    <n v="428"/>
    <x v="8"/>
    <n v="21.028037383177569"/>
    <s v="Parish Council"/>
    <b v="1"/>
  </r>
  <r>
    <s v="E1632"/>
    <s v="E07000079"/>
    <s v="Cotswold"/>
    <s v="Sapperton"/>
    <s v="SW"/>
    <s v="SD"/>
    <s v="Precepting parish"/>
    <n v="11500"/>
    <n v="202.4"/>
    <n v="56.82"/>
    <n v="11500"/>
    <n v="211.97"/>
    <n v="54.25"/>
    <s v="E1632P085"/>
    <m/>
    <n v="0"/>
    <n v="-4.5230552622316088E-2"/>
    <s v="Between £10K and £25K"/>
    <m/>
    <s v="Sapperton"/>
    <s v="E04004263"/>
    <n v="425"/>
    <n v="425"/>
    <x v="8"/>
    <n v="27.058823529411764"/>
    <s v="Parish Council"/>
    <b v="1"/>
  </r>
  <r>
    <s v="E1632"/>
    <s v="E07000079"/>
    <s v="Cotswold"/>
    <s v="Swell"/>
    <s v="SW"/>
    <s v="SD"/>
    <s v="Precepting parish"/>
    <n v="16400"/>
    <n v="266.20999999999998"/>
    <n v="61.61"/>
    <n v="16400"/>
    <n v="288.10000000000002"/>
    <n v="56.92"/>
    <s v="E1632P096"/>
    <m/>
    <n v="0"/>
    <n v="-7.6124005843207235E-2"/>
    <s v="Between £10K and £25K"/>
    <m/>
    <s v="Swell"/>
    <s v="E04004274"/>
    <n v="423"/>
    <n v="423"/>
    <x v="8"/>
    <n v="38.770685579196218"/>
    <s v="Parish Council"/>
    <b v="1"/>
  </r>
  <r>
    <s v="E1636"/>
    <s v="E07000083"/>
    <s v="Tewkesbury"/>
    <s v="Down Hatherley"/>
    <s v="SW"/>
    <s v="SD"/>
    <s v="Precepting parish"/>
    <n v="5500"/>
    <n v="220.12"/>
    <n v="24.99"/>
    <n v="6500"/>
    <n v="284.75"/>
    <n v="22.83"/>
    <s v="E1636P012"/>
    <m/>
    <n v="0.18181818181818182"/>
    <n v="-8.6434573829531819E-2"/>
    <s v="Under £10K"/>
    <m/>
    <s v="Down Hatherley"/>
    <s v="E04004398"/>
    <n v="420"/>
    <n v="420"/>
    <x v="8"/>
    <n v="15.476190476190476"/>
    <s v="Parish Council"/>
    <b v="1"/>
  </r>
  <r>
    <s v="E1633"/>
    <s v="E07000080"/>
    <s v="Forest of Dean"/>
    <s v="Bromesberrow"/>
    <s v="SW"/>
    <s v="SD"/>
    <s v="Precepting parish"/>
    <n v="8448"/>
    <n v="179.26"/>
    <n v="47.13"/>
    <n v="8617"/>
    <n v="182.71"/>
    <n v="47.16"/>
    <s v="E1633P005"/>
    <m/>
    <n v="2.0004734848484848E-2"/>
    <n v="6.3653723742826288E-4"/>
    <s v="Under £10K"/>
    <m/>
    <s v="Bromesberrow"/>
    <s v="E04004298"/>
    <n v="416"/>
    <n v="416"/>
    <x v="8"/>
    <n v="20.713942307692307"/>
    <s v="Parish Council"/>
    <b v="1"/>
  </r>
  <r>
    <s v="E1632"/>
    <s v="E07000079"/>
    <s v="Cotswold"/>
    <s v="Poulton"/>
    <s v="SW"/>
    <s v="SD"/>
    <s v="Precepting parish"/>
    <n v="10000"/>
    <n v="237.86"/>
    <n v="42.04"/>
    <n v="10000"/>
    <n v="245.72"/>
    <n v="40.700000000000003"/>
    <s v="E1632P079"/>
    <m/>
    <n v="0"/>
    <n v="-3.1874405328258713E-2"/>
    <s v="Between £10K and £25K"/>
    <m/>
    <s v="Poulton"/>
    <s v="E04004257"/>
    <n v="413"/>
    <n v="413"/>
    <x v="8"/>
    <n v="24.213075060532688"/>
    <s v="Parish Council"/>
    <b v="1"/>
  </r>
  <r>
    <s v="E1632"/>
    <s v="E07000079"/>
    <s v="Cotswold"/>
    <s v="Oddington"/>
    <s v="SW"/>
    <s v="SD"/>
    <s v="Precepting parish"/>
    <n v="8000"/>
    <n v="259.73"/>
    <n v="30.8"/>
    <n v="9000"/>
    <n v="286.02999999999997"/>
    <n v="31.47"/>
    <s v="E1632P076"/>
    <m/>
    <n v="0.125"/>
    <n v="2.1753246753246691E-2"/>
    <s v="Under £10K"/>
    <m/>
    <s v="Oddington"/>
    <s v="E04004254"/>
    <e v="#N/A"/>
    <n v="412"/>
    <x v="8"/>
    <n v="21.844660194174757"/>
    <s v="Parish Council"/>
    <b v="1"/>
  </r>
  <r>
    <s v="E1632"/>
    <s v="E07000079"/>
    <s v="Cotswold"/>
    <s v="Weston Subedge"/>
    <s v="SW"/>
    <s v="SD"/>
    <s v="Precepting parish"/>
    <n v="14727"/>
    <n v="216.83"/>
    <n v="67.92"/>
    <n v="16150"/>
    <n v="226.49"/>
    <n v="71.31"/>
    <s v="E1632P106"/>
    <m/>
    <n v="9.6625246146533575E-2"/>
    <n v="4.9911660777385167E-2"/>
    <s v="Between £10K and £25K"/>
    <m/>
    <s v="Weston Subedge"/>
    <s v="E04004284"/>
    <n v="411"/>
    <n v="411"/>
    <x v="8"/>
    <n v="39.29440389294404"/>
    <s v="Parish Council"/>
    <b v="1"/>
  </r>
  <r>
    <s v="E1636"/>
    <s v="E07000083"/>
    <s v="Tewkesbury"/>
    <s v="Teddington"/>
    <s v="SW"/>
    <s v="SD"/>
    <s v="Precepting parish"/>
    <n v="16523"/>
    <n v="220.81"/>
    <n v="74.83"/>
    <n v="18180"/>
    <n v="229.89"/>
    <n v="79.08"/>
    <s v="E1636P041"/>
    <m/>
    <n v="0.1002844519760334"/>
    <n v="5.6795402913270079E-2"/>
    <s v="Between £10K and £25K"/>
    <m/>
    <s v="Teddington"/>
    <s v="E04004425"/>
    <n v="396"/>
    <n v="396"/>
    <x v="8"/>
    <n v="45.909090909090907"/>
    <s v="Parish Council"/>
    <b v="1"/>
  </r>
  <r>
    <s v="E1632"/>
    <s v="E07000079"/>
    <s v="Cotswold"/>
    <s v="Temple Guiting"/>
    <s v="SW"/>
    <s v="SD"/>
    <s v="Precepting parish"/>
    <n v="7500"/>
    <n v="229.61"/>
    <n v="32.659999999999997"/>
    <n v="7712"/>
    <n v="241.81"/>
    <n v="31.89"/>
    <s v="E1632P098"/>
    <m/>
    <n v="2.8266666666666666E-2"/>
    <n v="-2.3576240048989471E-2"/>
    <s v="Under £10K"/>
    <m/>
    <s v="Temple Guiting"/>
    <s v="E04004276"/>
    <n v="392"/>
    <n v="392"/>
    <x v="8"/>
    <n v="19.673469387755102"/>
    <s v="Parish Council"/>
    <b v="1"/>
  </r>
  <r>
    <s v="E1635"/>
    <s v="E07000082"/>
    <s v="Stroud"/>
    <s v="Haresfield"/>
    <s v="SW"/>
    <s v="SD"/>
    <s v="Precepting parish"/>
    <n v="11654"/>
    <n v="153.33000000000001"/>
    <n v="76.010000000000005"/>
    <n v="11700"/>
    <n v="152.63"/>
    <n v="76.66"/>
    <s v="E1635P023"/>
    <m/>
    <n v="3.9471426119787201E-3"/>
    <n v="8.5515063807392634E-3"/>
    <s v="Between £10K and £25K"/>
    <m/>
    <s v="Haresfield"/>
    <s v="E04013005"/>
    <n v="387"/>
    <n v="387"/>
    <x v="8"/>
    <n v="30.232558139534884"/>
    <s v="Parish Council"/>
    <b v="1"/>
  </r>
  <r>
    <s v="E1632"/>
    <s v="E07000079"/>
    <s v="Cotswold"/>
    <s v="Didmarton"/>
    <s v="SW"/>
    <s v="SD"/>
    <s v="Precepting parish"/>
    <n v="12835"/>
    <n v="199.19"/>
    <n v="64.430000000000007"/>
    <n v="13310"/>
    <n v="197.33"/>
    <n v="67.45"/>
    <s v="E1632P040"/>
    <m/>
    <n v="3.7008180755746009E-2"/>
    <n v="4.6872574887474712E-2"/>
    <s v="Between £10K and £25K"/>
    <m/>
    <s v="Didmarton"/>
    <s v="E04004218"/>
    <n v="381"/>
    <n v="381"/>
    <x v="8"/>
    <n v="34.934383202099738"/>
    <s v="Parish Council"/>
    <b v="1"/>
  </r>
  <r>
    <s v="E1636"/>
    <s v="E07000083"/>
    <s v="Tewkesbury"/>
    <s v="Twigworth"/>
    <s v="SW"/>
    <s v="SD"/>
    <s v="Precepting parish"/>
    <n v="20000"/>
    <n v="494.98"/>
    <n v="40.409999999999997"/>
    <n v="25000"/>
    <n v="616.53"/>
    <n v="40.549999999999997"/>
    <s v="E1636P045"/>
    <m/>
    <n v="0.25"/>
    <n v="3.4644889878743027E-3"/>
    <s v="Between £25K and £50K"/>
    <m/>
    <s v="Twigworth"/>
    <s v="E04004429"/>
    <n v="380"/>
    <n v="380"/>
    <x v="8"/>
    <n v="65.78947368421052"/>
    <s v="Parish Council"/>
    <b v="1"/>
  </r>
  <r>
    <s v="E1633"/>
    <s v="E07000080"/>
    <s v="Forest of Dean"/>
    <s v="English Bicknor"/>
    <s v="SW"/>
    <s v="SD"/>
    <s v="Precepting parish"/>
    <n v="8000"/>
    <n v="186.94"/>
    <n v="42.79"/>
    <n v="8036"/>
    <n v="191.05"/>
    <n v="42.06"/>
    <s v="E1633P012"/>
    <m/>
    <n v="4.4999999999999997E-3"/>
    <n v="-1.7060060761860174E-2"/>
    <s v="Under £10K"/>
    <m/>
    <s v="English Bicknor"/>
    <s v="E04004305"/>
    <n v="374"/>
    <n v="374"/>
    <x v="8"/>
    <n v="21.486631016042782"/>
    <s v="Parish Council"/>
    <b v="1"/>
  </r>
  <r>
    <s v="E1632"/>
    <s v="E07000079"/>
    <s v="Cotswold"/>
    <s v="Coberley"/>
    <s v="SW"/>
    <s v="SD"/>
    <s v="Precepting parish"/>
    <n v="10000"/>
    <n v="171.61"/>
    <n v="58.27"/>
    <n v="10250"/>
    <n v="196.84"/>
    <n v="52.07"/>
    <s v="E1632P030"/>
    <m/>
    <n v="2.5000000000000001E-2"/>
    <n v="-0.10640123562725248"/>
    <s v="Between £10K and £25K"/>
    <m/>
    <s v="Coberley"/>
    <s v="E04013304"/>
    <n v="373"/>
    <n v="373"/>
    <x v="8"/>
    <n v="27.479892761394101"/>
    <s v="Parish Council"/>
    <b v="1"/>
  </r>
  <r>
    <s v="E1635"/>
    <s v="E07000082"/>
    <s v="Stroud"/>
    <s v="Brookthorpe with Whaddon"/>
    <s v="SW"/>
    <s v="SD"/>
    <s v="Precepting parish"/>
    <n v="16000"/>
    <n v="167.88"/>
    <n v="95.31"/>
    <n v="16540"/>
    <n v="166.62"/>
    <n v="99.27"/>
    <s v="E1635P007"/>
    <m/>
    <n v="3.3750000000000002E-2"/>
    <n v="4.1548630783758193E-2"/>
    <s v="Between £10K and £25K"/>
    <m/>
    <s v="Brookthorpe-with-Whaddon"/>
    <s v="E04004341"/>
    <n v="364"/>
    <n v="364"/>
    <x v="8"/>
    <n v="45.439560439560438"/>
    <s v="Parish Council"/>
    <b v="0"/>
  </r>
  <r>
    <s v="E1632"/>
    <s v="E07000079"/>
    <s v="Cotswold"/>
    <s v="Shipton"/>
    <s v="SW"/>
    <s v="SD"/>
    <s v="Precepting parish"/>
    <n v="19276"/>
    <n v="211.7"/>
    <n v="91.05"/>
    <n v="19988"/>
    <n v="213.01"/>
    <n v="93.84"/>
    <s v="E1632P089"/>
    <m/>
    <n v="3.6937123884623363E-2"/>
    <n v="3.0642504118616215E-2"/>
    <s v="Between £10K and £25K"/>
    <m/>
    <s v="Shipton"/>
    <s v="E04004267"/>
    <e v="#N/A"/>
    <n v="358"/>
    <x v="8"/>
    <n v="55.832402234636874"/>
    <s v="Parish Council"/>
    <b v="1"/>
  </r>
  <r>
    <s v="E1632"/>
    <s v="E07000079"/>
    <s v="Cotswold"/>
    <s v="Preston"/>
    <s v="SW"/>
    <s v="SD"/>
    <s v="Precepting parish"/>
    <n v="19697"/>
    <n v="231.75"/>
    <n v="84.99"/>
    <n v="17143"/>
    <n v="201.7"/>
    <n v="84.99"/>
    <s v="E1632P080"/>
    <m/>
    <n v="-0.12966441590089861"/>
    <n v="0"/>
    <s v="Between £10K and £25K"/>
    <m/>
    <s v="Preston"/>
    <s v="E04012384"/>
    <e v="#N/A"/>
    <n v="356"/>
    <x v="8"/>
    <n v="48.15449438202247"/>
    <s v="Parish Council"/>
    <b v="1"/>
  </r>
  <r>
    <s v="E1632"/>
    <s v="E07000079"/>
    <s v="Cotswold"/>
    <s v="Great Rissington"/>
    <s v="SW"/>
    <s v="SD"/>
    <s v="Precepting parish"/>
    <n v="10050"/>
    <n v="202.22"/>
    <n v="49.7"/>
    <n v="10550"/>
    <n v="211.74"/>
    <n v="49.83"/>
    <s v="E1632P054"/>
    <m/>
    <n v="4.975124378109453E-2"/>
    <n v="2.6156941649898482E-3"/>
    <s v="Between £10K and £25K"/>
    <m/>
    <s v="Great Rissington"/>
    <s v="E04004232"/>
    <n v="355"/>
    <n v="355"/>
    <x v="8"/>
    <n v="29.718309859154928"/>
    <s v="Parish Council"/>
    <b v="1"/>
  </r>
  <r>
    <s v="E1632"/>
    <s v="E07000079"/>
    <s v="Cotswold"/>
    <s v="Rodmarton"/>
    <s v="SW"/>
    <s v="SD"/>
    <s v="Precepting parish"/>
    <n v="6500"/>
    <n v="183.36"/>
    <n v="35.450000000000003"/>
    <n v="7250"/>
    <n v="191.06"/>
    <n v="37.950000000000003"/>
    <s v="E1632P083"/>
    <m/>
    <n v="0.11538461538461539"/>
    <n v="7.0521861777150904E-2"/>
    <s v="Under £10K"/>
    <m/>
    <s v="Rodmarton"/>
    <s v="E04012385"/>
    <n v="352"/>
    <n v="352"/>
    <x v="8"/>
    <n v="20.59659090909091"/>
    <s v="Parish Council"/>
    <b v="1"/>
  </r>
  <r>
    <s v="E1635"/>
    <s v="E07000082"/>
    <s v="Stroud"/>
    <s v="Standish"/>
    <s v="SW"/>
    <s v="SD"/>
    <s v="Precepting parish"/>
    <n v="15863"/>
    <n v="250.11"/>
    <n v="63.42"/>
    <n v="16326"/>
    <n v="257.42"/>
    <n v="63.42"/>
    <s v="E1635P043"/>
    <m/>
    <n v="2.9187417260291244E-2"/>
    <n v="0"/>
    <s v="Between £10K and £25K"/>
    <m/>
    <s v="Standish"/>
    <s v="E04013416"/>
    <n v="343"/>
    <n v="343"/>
    <x v="8"/>
    <n v="47.597667638483962"/>
    <s v="Parish Council"/>
    <b v="1"/>
  </r>
  <r>
    <s v="E1632"/>
    <s v="E07000079"/>
    <s v="Cotswold"/>
    <s v="Broadwell"/>
    <s v="SW"/>
    <s v="SD"/>
    <s v="Precepting parish"/>
    <n v="8925"/>
    <n v="203.27"/>
    <n v="43.91"/>
    <n v="11800"/>
    <n v="214.62"/>
    <n v="54.98"/>
    <s v="E1632P023"/>
    <m/>
    <n v="0.32212885154061627"/>
    <n v="0.25210658164427241"/>
    <s v="Between £10K and £25K"/>
    <m/>
    <s v="Broadwell"/>
    <s v="E04004201"/>
    <e v="#N/A"/>
    <n v="342"/>
    <x v="8"/>
    <n v="34.502923976608187"/>
    <s v="Parish Council"/>
    <b v="1"/>
  </r>
  <r>
    <s v="E1632"/>
    <s v="E07000079"/>
    <s v="Cotswold"/>
    <s v="Naunton"/>
    <s v="SW"/>
    <s v="SD"/>
    <s v="Precepting parish"/>
    <n v="15939"/>
    <n v="221.58"/>
    <n v="71.930000000000007"/>
    <n v="18922"/>
    <n v="248.05"/>
    <n v="76.28"/>
    <s v="E1632P072"/>
    <m/>
    <n v="0.18715101323796976"/>
    <n v="6.0475462254970025E-2"/>
    <s v="Between £10K and £25K"/>
    <m/>
    <s v="Naunton"/>
    <s v="E04004250"/>
    <n v="333"/>
    <n v="333"/>
    <x v="8"/>
    <n v="56.822822822822822"/>
    <s v="Parish Council"/>
    <b v="1"/>
  </r>
  <r>
    <s v="E1633"/>
    <s v="E07000080"/>
    <s v="Forest of Dean"/>
    <s v="Staunton Coleford"/>
    <s v="SW"/>
    <s v="SD"/>
    <s v="Precepting parish"/>
    <n v="16000"/>
    <n v="132.47999999999999"/>
    <n v="120.77"/>
    <n v="17500"/>
    <n v="134.06"/>
    <n v="130.54"/>
    <s v="E1633P034"/>
    <m/>
    <n v="9.375E-2"/>
    <n v="8.0897573900803155E-2"/>
    <s v="Between £10K and £25K"/>
    <m/>
    <s v="Staunton Coleford"/>
    <s v="E04004326"/>
    <n v="329"/>
    <n v="329"/>
    <x v="8"/>
    <n v="53.191489361702125"/>
    <s v="Parish Council"/>
    <b v="1"/>
  </r>
  <r>
    <s v="E1636"/>
    <s v="E07000083"/>
    <s v="Tewkesbury"/>
    <s v="Stanway"/>
    <s v="SW"/>
    <s v="SD"/>
    <s v="Precepting parish"/>
    <n v="7000"/>
    <n v="147.16"/>
    <n v="47.57"/>
    <n v="7500"/>
    <n v="153.94999999999999"/>
    <n v="48.72"/>
    <s v="E1636P037"/>
    <m/>
    <n v="7.1428571428571425E-2"/>
    <n v="2.4174900147151537E-2"/>
    <s v="Under £10K"/>
    <m/>
    <s v="Stanway"/>
    <s v="E04013270"/>
    <e v="#N/A"/>
    <n v="322"/>
    <x v="8"/>
    <n v="23.29192546583851"/>
    <s v="Parish Council"/>
    <b v="1"/>
  </r>
  <r>
    <s v="E1636"/>
    <s v="E07000083"/>
    <s v="Tewkesbury"/>
    <s v="Leigh"/>
    <s v="SW"/>
    <s v="SD"/>
    <s v="Precepting parish"/>
    <n v="5940"/>
    <n v="196.12"/>
    <n v="30.29"/>
    <n v="6415"/>
    <n v="209.47"/>
    <n v="30.62"/>
    <s v="E1636P024"/>
    <m/>
    <n v="7.9966329966329963E-2"/>
    <n v="1.0894684714427266E-2"/>
    <s v="Under £10K"/>
    <m/>
    <s v="Leigh"/>
    <s v="E04004409"/>
    <e v="#N/A"/>
    <n v="317"/>
    <x v="8"/>
    <n v="20.236593059936908"/>
    <s v="Parish Council"/>
    <b v="1"/>
  </r>
  <r>
    <s v="E1632"/>
    <s v="E07000079"/>
    <s v="Cotswold"/>
    <s v="Brimpsfield"/>
    <s v="SW"/>
    <s v="SD"/>
    <s v="Precepting parish"/>
    <n v="7350"/>
    <n v="166.55"/>
    <n v="44.13"/>
    <n v="7500"/>
    <n v="166.54"/>
    <n v="45.03"/>
    <s v="E1632P022"/>
    <m/>
    <n v="2.0408163265306121E-2"/>
    <n v="2.039428959891227E-2"/>
    <s v="Under £10K"/>
    <m/>
    <s v="Brimpsfield"/>
    <s v="E04013329"/>
    <n v="307"/>
    <n v="307"/>
    <x v="8"/>
    <n v="24.429967426710096"/>
    <s v="Parish Council"/>
    <b v="1"/>
  </r>
  <r>
    <s v="E1632"/>
    <s v="E07000079"/>
    <s v="Cotswold"/>
    <s v="Eastleach"/>
    <s v="SW"/>
    <s v="SD"/>
    <s v="Precepting parish"/>
    <n v="16000"/>
    <n v="186.27"/>
    <n v="85.9"/>
    <n v="17196"/>
    <n v="191.77"/>
    <n v="89.67"/>
    <s v="E1632P047"/>
    <m/>
    <n v="7.4749999999999997E-2"/>
    <n v="4.3888242142025559E-2"/>
    <s v="Between £10K and £25K"/>
    <m/>
    <s v="Eastleach"/>
    <s v="E04004225"/>
    <n v="307"/>
    <n v="307"/>
    <x v="8"/>
    <n v="56.013029315960914"/>
    <s v="Parish Council"/>
    <b v="1"/>
  </r>
  <r>
    <s v="E1632"/>
    <s v="E07000079"/>
    <s v="Cotswold"/>
    <s v="Kingscote"/>
    <s v="SW"/>
    <s v="SD"/>
    <s v="Precepting parish"/>
    <n v="5060"/>
    <n v="168.07"/>
    <n v="30.11"/>
    <n v="5470"/>
    <n v="170.47"/>
    <n v="32.090000000000003"/>
    <s v="E1632P062"/>
    <m/>
    <n v="8.1027667984189727E-2"/>
    <n v="6.5758884091664027E-2"/>
    <s v="Under £10K"/>
    <m/>
    <s v="Kingscote"/>
    <s v="E04004240"/>
    <n v="306"/>
    <n v="306"/>
    <x v="8"/>
    <n v="17.875816993464053"/>
    <s v="Parish Council"/>
    <b v="1"/>
  </r>
  <r>
    <s v="E1632"/>
    <s v="E07000079"/>
    <s v="Cotswold"/>
    <s v="Duntisbourne Abbots"/>
    <s v="SW"/>
    <s v="SD"/>
    <s v="Precepting parish"/>
    <n v="8000"/>
    <n v="192.49"/>
    <n v="41.56"/>
    <n v="8000"/>
    <n v="197.37"/>
    <n v="40.53"/>
    <s v="E1632P045"/>
    <m/>
    <n v="0"/>
    <n v="-2.4783445620789248E-2"/>
    <s v="Under £10K"/>
    <m/>
    <m/>
    <m/>
    <e v="#N/A"/>
    <n v="303"/>
    <x v="8"/>
    <n v="26.402640264026402"/>
    <s v="Group of Parishes"/>
    <b v="0"/>
  </r>
  <r>
    <s v="E1632"/>
    <s v="E07000079"/>
    <s v="Cotswold"/>
    <s v="Bourton on the Hill"/>
    <s v="SW"/>
    <s v="SD"/>
    <s v="Precepting parish"/>
    <n v="8362"/>
    <n v="163.07"/>
    <n v="51.28"/>
    <n v="8880"/>
    <n v="168.15"/>
    <n v="52.81"/>
    <s v="E1632P019"/>
    <m/>
    <n v="6.1946902654867256E-2"/>
    <n v="2.9836193447737931E-2"/>
    <s v="Under £10K"/>
    <m/>
    <s v="Bourton-on-the-Hill"/>
    <s v="E04004197"/>
    <n v="302"/>
    <n v="302"/>
    <x v="8"/>
    <n v="29.403973509933774"/>
    <s v="Parish Council"/>
    <b v="0"/>
  </r>
  <r>
    <s v="E1636"/>
    <s v="E07000083"/>
    <s v="Tewkesbury"/>
    <s v="Elmstone Hardwicke"/>
    <s v="SW"/>
    <s v="SD"/>
    <s v="Precepting parish"/>
    <n v="3730"/>
    <n v="118.36"/>
    <n v="31.51"/>
    <n v="3730"/>
    <n v="120.95"/>
    <n v="30.84"/>
    <s v="E1636P014"/>
    <m/>
    <n v="0"/>
    <n v="-2.1263091082196182E-2"/>
    <s v="Under £10K"/>
    <m/>
    <s v="Elmstone Hardwicke"/>
    <s v="E04004400"/>
    <n v="302"/>
    <n v="302"/>
    <x v="8"/>
    <n v="12.350993377483444"/>
    <s v="Parish Council"/>
    <b v="1"/>
  </r>
  <r>
    <s v="E1633"/>
    <s v="E07000080"/>
    <s v="Forest of Dean"/>
    <s v="Pauntley"/>
    <s v="SW"/>
    <s v="SD"/>
    <s v="Precepting parish"/>
    <n v="6600"/>
    <n v="153.62"/>
    <n v="42.96"/>
    <n v="7000"/>
    <n v="157.69"/>
    <n v="44.39"/>
    <s v="E1633P027"/>
    <m/>
    <n v="6.0606060606060608E-2"/>
    <n v="3.3286778398510235E-2"/>
    <s v="Under £10K"/>
    <m/>
    <s v="Pauntley"/>
    <s v="E04004319"/>
    <n v="302"/>
    <n v="302"/>
    <x v="8"/>
    <n v="23.178807947019866"/>
    <s v="Parish Council"/>
    <b v="1"/>
  </r>
  <r>
    <s v="E1632"/>
    <s v="E07000079"/>
    <s v="Cotswold"/>
    <s v="Sevenhampton"/>
    <s v="SW"/>
    <s v="SD"/>
    <s v="Precepting parish"/>
    <n v="9500"/>
    <n v="219.1"/>
    <n v="43.36"/>
    <n v="10000"/>
    <n v="222.59"/>
    <n v="44.93"/>
    <s v="E1632P086"/>
    <m/>
    <n v="5.2631578947368418E-2"/>
    <n v="3.6208487084870858E-2"/>
    <s v="Between £10K and £25K"/>
    <m/>
    <s v="Sevenhampton"/>
    <s v="E04004264"/>
    <n v="300"/>
    <n v="300"/>
    <x v="8"/>
    <n v="33.333333333333336"/>
    <s v="Parish Council"/>
    <b v="1"/>
  </r>
  <r>
    <s v="E1632"/>
    <s v="E07000079"/>
    <s v="Cotswold"/>
    <s v="Guiting Power"/>
    <s v="SW"/>
    <s v="SD"/>
    <s v="Precepting parish"/>
    <n v="4805"/>
    <n v="164.97"/>
    <n v="29.13"/>
    <n v="4805"/>
    <n v="171.8"/>
    <n v="27.97"/>
    <s v="E1632P055"/>
    <m/>
    <n v="0"/>
    <n v="-3.9821489872983187E-2"/>
    <s v="Under £10K"/>
    <m/>
    <s v="Guiting Power"/>
    <s v="E04004233"/>
    <n v="296"/>
    <n v="296"/>
    <x v="8"/>
    <n v="16.233108108108109"/>
    <s v="Parish Council"/>
    <b v="1"/>
  </r>
  <r>
    <s v="E1632"/>
    <s v="E07000079"/>
    <s v="Cotswold"/>
    <s v="Sherborne"/>
    <s v="SW"/>
    <s v="SD"/>
    <s v="Precepting parish"/>
    <n v="2000"/>
    <n v="184.28"/>
    <n v="10.85"/>
    <n v="2500"/>
    <n v="200.55"/>
    <n v="12.47"/>
    <s v="E1632P088"/>
    <m/>
    <n v="0.25"/>
    <n v="0.14930875576036876"/>
    <s v="Under £10K"/>
    <m/>
    <s v="Sherborne"/>
    <s v="E04004266"/>
    <e v="#N/A"/>
    <n v="292"/>
    <x v="8"/>
    <n v="8.5616438356164384"/>
    <s v="Parish Council"/>
    <b v="1"/>
  </r>
  <r>
    <s v="E1635"/>
    <s v="E07000082"/>
    <s v="Stroud"/>
    <s v="Longney and Epney"/>
    <s v="SW"/>
    <s v="SD"/>
    <s v="Precepting parish"/>
    <n v="5000"/>
    <n v="142.97"/>
    <n v="34.97"/>
    <n v="5000"/>
    <n v="144.72"/>
    <n v="34.549999999999997"/>
    <s v="E1635P030"/>
    <m/>
    <n v="0"/>
    <n v="-1.2010294538175629E-2"/>
    <s v="Under £10K"/>
    <m/>
    <s v="Longney and Epney"/>
    <s v="E04004364"/>
    <n v="292"/>
    <n v="292"/>
    <x v="8"/>
    <n v="17.123287671232877"/>
    <s v="Parish Council"/>
    <b v="1"/>
  </r>
  <r>
    <s v="E1632"/>
    <s v="E07000079"/>
    <s v="Cotswold"/>
    <s v="Tetbury Upton"/>
    <s v="SW"/>
    <s v="SD"/>
    <s v="Precepting parish"/>
    <n v="4000"/>
    <n v="197.22"/>
    <n v="20.28"/>
    <n v="4000"/>
    <n v="210.37"/>
    <n v="19.010000000000002"/>
    <s v="E1632P100"/>
    <m/>
    <n v="0"/>
    <n v="-6.2623274161735673E-2"/>
    <s v="Under £10K"/>
    <m/>
    <s v="Tetbury Upton"/>
    <s v="E04012389"/>
    <n v="289"/>
    <n v="289"/>
    <x v="8"/>
    <n v="13.84083044982699"/>
    <s v="Parish Council"/>
    <b v="1"/>
  </r>
  <r>
    <s v="E1632"/>
    <s v="E07000079"/>
    <s v="Cotswold"/>
    <s v="Baunton"/>
    <s v="SW"/>
    <s v="SD"/>
    <s v="Precepting parish"/>
    <n v="2050"/>
    <n v="117.7"/>
    <n v="17.420000000000002"/>
    <n v="1800"/>
    <n v="121.05"/>
    <n v="14.87"/>
    <s v="E1632P014"/>
    <m/>
    <n v="-0.12195121951219512"/>
    <n v="-0.14638346727898979"/>
    <s v="Under £10K"/>
    <m/>
    <s v="Baunton"/>
    <s v="E04013301"/>
    <n v="288"/>
    <n v="288"/>
    <x v="8"/>
    <n v="6.25"/>
    <s v="Parish Council"/>
    <b v="1"/>
  </r>
  <r>
    <s v="E1632"/>
    <s v="E07000079"/>
    <s v="Cotswold"/>
    <s v="Shipton Moyne"/>
    <s v="SW"/>
    <s v="SD"/>
    <s v="Precepting parish"/>
    <n v="7075"/>
    <n v="163.34"/>
    <n v="43.31"/>
    <n v="8075"/>
    <n v="169.5"/>
    <n v="47.64"/>
    <s v="E1632P090"/>
    <m/>
    <n v="0.14134275618374559"/>
    <n v="9.9976910644192979E-2"/>
    <s v="Under £10K"/>
    <m/>
    <s v="Shipton Moyne"/>
    <s v="E04004268"/>
    <n v="288"/>
    <n v="288"/>
    <x v="8"/>
    <n v="28.038194444444443"/>
    <s v="Parish Council"/>
    <b v="1"/>
  </r>
  <r>
    <s v="E1633"/>
    <s v="E07000080"/>
    <s v="Forest of Dean"/>
    <s v="Kempley"/>
    <s v="SW"/>
    <s v="SD"/>
    <s v="Precepting parish"/>
    <n v="6652"/>
    <n v="137.66"/>
    <n v="48.32"/>
    <n v="7255"/>
    <n v="138.09"/>
    <n v="52.54"/>
    <s v="E1633P017"/>
    <m/>
    <n v="9.0649428743235116E-2"/>
    <n v="8.7334437086092689E-2"/>
    <s v="Under £10K"/>
    <m/>
    <s v="Kempley"/>
    <s v="E04004309"/>
    <n v="283"/>
    <n v="283"/>
    <x v="8"/>
    <n v="25.636042402826856"/>
    <s v="Parish Council"/>
    <b v="1"/>
  </r>
  <r>
    <s v="E1632"/>
    <s v="E07000079"/>
    <s v="Cotswold"/>
    <s v="Rendcomb"/>
    <s v="SW"/>
    <s v="SD"/>
    <s v="Precepting parish"/>
    <n v="5000"/>
    <n v="130.55000000000001"/>
    <n v="38.299999999999997"/>
    <n v="5000"/>
    <n v="134.16999999999999"/>
    <n v="37.270000000000003"/>
    <s v="E1632P082"/>
    <m/>
    <n v="0"/>
    <n v="-2.6892950391644754E-2"/>
    <s v="Under £10K"/>
    <m/>
    <s v="Rendcomb"/>
    <s v="E04004260"/>
    <n v="278"/>
    <n v="278"/>
    <x v="8"/>
    <n v="17.985611510791365"/>
    <s v="Parish Council"/>
    <b v="1"/>
  </r>
  <r>
    <s v="E1632"/>
    <s v="E07000079"/>
    <s v="Cotswold"/>
    <s v="Southrop"/>
    <s v="SW"/>
    <s v="SD"/>
    <s v="Precepting parish"/>
    <n v="14500"/>
    <n v="160.88999999999999"/>
    <n v="90.12"/>
    <n v="16000"/>
    <n v="169.74"/>
    <n v="94.26"/>
    <s v="E1632P094"/>
    <m/>
    <n v="0.10344827586206896"/>
    <n v="4.5938748335552601E-2"/>
    <s v="Between £10K and £25K"/>
    <m/>
    <s v="Southrop"/>
    <s v="E04004272"/>
    <n v="277"/>
    <n v="277"/>
    <x v="8"/>
    <n v="57.761732851985556"/>
    <s v="Parish Council"/>
    <b v="1"/>
  </r>
  <r>
    <s v="E1635"/>
    <s v="E07000082"/>
    <s v="Stroud"/>
    <s v="Pitchcombe"/>
    <s v="SW"/>
    <s v="SD"/>
    <s v="Precepting parish"/>
    <n v="6000"/>
    <n v="137.19999999999999"/>
    <n v="43.73"/>
    <n v="6250"/>
    <n v="134.85"/>
    <n v="46.35"/>
    <s v="E1635P039"/>
    <m/>
    <n v="4.1666666666666664E-2"/>
    <n v="5.9913103132860843E-2"/>
    <s v="Under £10K"/>
    <m/>
    <s v="Pitchcombe"/>
    <s v="E04004373"/>
    <n v="275"/>
    <n v="275"/>
    <x v="8"/>
    <n v="22.727272727272727"/>
    <s v="Parish Council"/>
    <b v="1"/>
  </r>
  <r>
    <s v="E1636"/>
    <s v="E07000083"/>
    <s v="Tewkesbury"/>
    <s v="Boddington"/>
    <s v="SW"/>
    <s v="SD"/>
    <s v="Precepting parish"/>
    <n v="4370"/>
    <n v="123.45"/>
    <n v="35.4"/>
    <n v="3665"/>
    <n v="136.72999999999999"/>
    <n v="26.8"/>
    <s v="E1636P006"/>
    <m/>
    <n v="-0.16132723112128147"/>
    <n v="-0.24293785310734459"/>
    <s v="Under £10K"/>
    <m/>
    <s v="Boddington"/>
    <s v="E04004392"/>
    <e v="#N/A"/>
    <n v="274"/>
    <x v="8"/>
    <n v="13.375912408759124"/>
    <s v="Parish Council"/>
    <b v="1"/>
  </r>
  <r>
    <s v="E1633"/>
    <s v="E07000080"/>
    <s v="Forest of Dean"/>
    <s v="Rudford and Highleadon"/>
    <s v="SW"/>
    <s v="SD"/>
    <s v="Precepting parish"/>
    <n v="4630"/>
    <n v="128.56"/>
    <n v="36.01"/>
    <n v="6482"/>
    <n v="129.59"/>
    <n v="50.02"/>
    <s v="E1633P030"/>
    <m/>
    <n v="0.4"/>
    <n v="0.38905859483476829"/>
    <s v="Under £10K"/>
    <m/>
    <s v="Rudford and Highleadon"/>
    <s v="E04004322"/>
    <n v="274"/>
    <n v="274"/>
    <x v="8"/>
    <n v="23.656934306569344"/>
    <s v="Parish Council"/>
    <b v="1"/>
  </r>
  <r>
    <s v="E1632"/>
    <s v="E07000079"/>
    <s v="Cotswold"/>
    <s v="Cold Aston"/>
    <s v="SW"/>
    <s v="SD"/>
    <s v="Precepting parish"/>
    <n v="5000"/>
    <n v="138.82"/>
    <n v="36.020000000000003"/>
    <n v="5000"/>
    <n v="149.25"/>
    <n v="33.5"/>
    <s v="E1632P031"/>
    <m/>
    <n v="0"/>
    <n v="-6.996113270405338E-2"/>
    <s v="Under £10K"/>
    <m/>
    <s v="Cold Aston"/>
    <s v="E04004209"/>
    <n v="272"/>
    <n v="272"/>
    <x v="8"/>
    <n v="18.382352941176471"/>
    <s v="Parish Council"/>
    <b v="1"/>
  </r>
  <r>
    <s v="E1632"/>
    <s v="E07000079"/>
    <s v="Cotswold"/>
    <s v="Westonbirt with Lasborough"/>
    <s v="SW"/>
    <s v="SD"/>
    <s v="Precepting parish"/>
    <n v="3845"/>
    <n v="112.3"/>
    <n v="34.24"/>
    <n v="5465"/>
    <n v="116.09"/>
    <n v="47.07"/>
    <s v="E1632P107"/>
    <m/>
    <n v="0.42132639791937582"/>
    <n v="0.3747079439252336"/>
    <s v="Under £10K"/>
    <m/>
    <s v="Westonbirt with Lasborough"/>
    <s v="E04004283"/>
    <n v="268"/>
    <n v="268"/>
    <x v="8"/>
    <n v="20.39179104477612"/>
    <s v="Parish Council"/>
    <b v="1"/>
  </r>
  <r>
    <s v="E1633"/>
    <s v="E07000080"/>
    <s v="Forest of Dean"/>
    <s v="Blaisdon"/>
    <s v="SW"/>
    <s v="SD"/>
    <s v="Precepting parish"/>
    <n v="4350"/>
    <n v="112.07"/>
    <n v="38.82"/>
    <n v="4760"/>
    <n v="113.53"/>
    <n v="41.93"/>
    <s v="E1633P004"/>
    <m/>
    <n v="9.4252873563218389E-2"/>
    <n v="8.0113343637300341E-2"/>
    <s v="Under £10K"/>
    <m/>
    <s v="Blaisdon"/>
    <s v="E04004297"/>
    <n v="262"/>
    <n v="262"/>
    <x v="8"/>
    <n v="18.167938931297709"/>
    <s v="Parish Council"/>
    <b v="1"/>
  </r>
  <r>
    <s v="E1633"/>
    <s v="E07000080"/>
    <s v="Forest of Dean"/>
    <s v="Gorsley and Kilcot"/>
    <s v="SW"/>
    <s v="SD"/>
    <s v="Precepting parish"/>
    <n v="6200"/>
    <n v="132.28"/>
    <n v="46.87"/>
    <n v="6200"/>
    <n v="132.68"/>
    <n v="46.73"/>
    <s v="E1633P013"/>
    <m/>
    <n v="0"/>
    <n v="-2.9869852784297113E-3"/>
    <s v="Under £10K"/>
    <m/>
    <s v="Gorsley and Kilcot"/>
    <s v="E04004334"/>
    <n v="258"/>
    <n v="258"/>
    <x v="8"/>
    <n v="24.031007751937985"/>
    <s v="Parish Council"/>
    <b v="1"/>
  </r>
  <r>
    <s v="E1632"/>
    <s v="E07000079"/>
    <s v="Cotswold"/>
    <s v="Little Rissington"/>
    <s v="SW"/>
    <s v="SD"/>
    <s v="Precepting parish"/>
    <n v="10500"/>
    <n v="162.88999999999999"/>
    <n v="64.459999999999994"/>
    <n v="10500"/>
    <n v="170.11"/>
    <n v="61.72"/>
    <s v="E1632P064"/>
    <m/>
    <n v="0"/>
    <n v="-4.25069810735339E-2"/>
    <s v="Between £10K and £25K"/>
    <m/>
    <s v="Little Rissington"/>
    <s v="E04004242"/>
    <n v="245"/>
    <n v="245"/>
    <x v="9"/>
    <n v="42.857142857142854"/>
    <s v="Parish Council"/>
    <b v="1"/>
  </r>
  <r>
    <s v="E1632"/>
    <s v="E07000079"/>
    <s v="Cotswold"/>
    <s v="Bagendon"/>
    <s v="SW"/>
    <s v="SD"/>
    <s v="Precepting parish"/>
    <n v="1100"/>
    <n v="154.02000000000001"/>
    <n v="7.14"/>
    <n v="1100"/>
    <n v="158.01"/>
    <n v="6.96"/>
    <s v="E1632P010"/>
    <m/>
    <n v="0"/>
    <n v="-2.5210084033613408E-2"/>
    <s v="Under £10K"/>
    <m/>
    <s v="Bagendon"/>
    <s v="E04004188"/>
    <n v="243"/>
    <n v="243"/>
    <x v="9"/>
    <n v="4.5267489711934159"/>
    <s v="Parish Council"/>
    <b v="1"/>
  </r>
  <r>
    <s v="E1636"/>
    <s v="E07000083"/>
    <s v="Tewkesbury"/>
    <s v="Oxenton"/>
    <s v="SW"/>
    <s v="SD"/>
    <s v="Precepting parish"/>
    <n v="500"/>
    <n v="98.67"/>
    <n v="5.07"/>
    <n v="500"/>
    <n v="100.19"/>
    <n v="4.99"/>
    <s v="E1636P030"/>
    <m/>
    <n v="0"/>
    <n v="-1.577909270216964E-2"/>
    <s v="Under £10K"/>
    <m/>
    <s v="Oxenton"/>
    <s v="E04004414"/>
    <n v="242"/>
    <n v="242"/>
    <x v="9"/>
    <n v="2.0661157024793386"/>
    <s v="Parish Meeting"/>
    <b v="1"/>
  </r>
  <r>
    <s v="E1632"/>
    <s v="E07000079"/>
    <s v="Cotswold"/>
    <s v="Aldsworth"/>
    <s v="SW"/>
    <s v="SD"/>
    <s v="Precepting parish"/>
    <n v="1650"/>
    <n v="133.16999999999999"/>
    <n v="12.39"/>
    <n v="1950"/>
    <n v="143.44999999999999"/>
    <n v="13.59"/>
    <s v="E1632P002"/>
    <m/>
    <n v="0.18181818181818182"/>
    <n v="9.6852300242130693E-2"/>
    <s v="Under £10K"/>
    <m/>
    <s v="Aldsworth"/>
    <s v="E04004180"/>
    <n v="241"/>
    <n v="241"/>
    <x v="9"/>
    <n v="8.0912863070539416"/>
    <s v="Parish Council"/>
    <b v="1"/>
  </r>
  <r>
    <s v="E1632"/>
    <s v="E07000079"/>
    <s v="Cotswold"/>
    <s v="Boxwell with Leighterton"/>
    <s v="SW"/>
    <s v="SD"/>
    <s v="Precepting parish"/>
    <n v="1796"/>
    <n v="115.66"/>
    <n v="15.53"/>
    <n v="2010"/>
    <n v="120.41"/>
    <n v="16.690000000000001"/>
    <s v="E1632P021"/>
    <m/>
    <n v="0.11915367483296214"/>
    <n v="7.469414037347083E-2"/>
    <s v="Under £10K"/>
    <m/>
    <s v="Boxwell with Leighterton"/>
    <s v="E04004199"/>
    <n v="241"/>
    <n v="241"/>
    <x v="9"/>
    <n v="8.3402489626556022"/>
    <s v="Parish Council"/>
    <b v="1"/>
  </r>
  <r>
    <s v="E1633"/>
    <s v="E07000080"/>
    <s v="Forest of Dean"/>
    <s v="Oxenhall"/>
    <s v="SW"/>
    <s v="SD"/>
    <s v="Non-precepting parish"/>
    <n v="0"/>
    <n v="96.41"/>
    <n v="0"/>
    <n v="0"/>
    <n v="97.03"/>
    <n v="0"/>
    <s v="E1633P026"/>
    <m/>
    <m/>
    <m/>
    <s v="No Precept"/>
    <m/>
    <s v="Oxenhall"/>
    <s v="E04004318"/>
    <n v="239"/>
    <n v="239"/>
    <x v="9"/>
    <n v="0"/>
    <s v="Parish Meeting"/>
    <b v="1"/>
  </r>
  <r>
    <s v="E1632"/>
    <s v="E07000079"/>
    <s v="Cotswold"/>
    <s v="Todenham"/>
    <s v="SW"/>
    <s v="SD"/>
    <s v="Precepting parish"/>
    <n v="10500"/>
    <n v="147.72"/>
    <n v="71.08"/>
    <n v="10500"/>
    <n v="152.09"/>
    <n v="69.040000000000006"/>
    <s v="E1632P101"/>
    <m/>
    <n v="0"/>
    <n v="-2.8700056274620037E-2"/>
    <s v="Between £10K and £25K"/>
    <m/>
    <s v="Todenham"/>
    <s v="E04004279"/>
    <n v="239"/>
    <n v="239"/>
    <x v="9"/>
    <n v="43.93305439330544"/>
    <s v="Parish Council"/>
    <b v="1"/>
  </r>
  <r>
    <s v="E1633"/>
    <s v="E07000080"/>
    <s v="Forest of Dean"/>
    <s v="Upleadon"/>
    <s v="SW"/>
    <s v="SD"/>
    <s v="Precepting parish"/>
    <n v="4000"/>
    <n v="131.97999999999999"/>
    <n v="30.31"/>
    <n v="5000"/>
    <n v="132.94"/>
    <n v="37.61"/>
    <s v="E1633P038"/>
    <m/>
    <n v="0.25"/>
    <n v="0.24084460574067967"/>
    <s v="Under £10K"/>
    <m/>
    <s v="Upleadon"/>
    <s v="E04004330"/>
    <n v="238"/>
    <n v="238"/>
    <x v="9"/>
    <n v="21.008403361344538"/>
    <s v="Parish Council"/>
    <b v="1"/>
  </r>
  <r>
    <s v="E1632"/>
    <s v="E07000079"/>
    <s v="Cotswold"/>
    <s v="Daglingworth"/>
    <s v="SW"/>
    <s v="SD"/>
    <s v="Precepting parish"/>
    <n v="7941"/>
    <n v="154.37"/>
    <n v="51.44"/>
    <n v="8180"/>
    <n v="158.47999999999999"/>
    <n v="51.61"/>
    <s v="E1632P039"/>
    <m/>
    <n v="3.0096965117743357E-2"/>
    <n v="3.3048211508553988E-3"/>
    <s v="Under £10K"/>
    <m/>
    <s v="Daglingworth"/>
    <s v="E04004217"/>
    <n v="237"/>
    <n v="237"/>
    <x v="9"/>
    <n v="34.514767932489448"/>
    <s v="Parish Council"/>
    <b v="1"/>
  </r>
  <r>
    <s v="E1632"/>
    <s v="E07000079"/>
    <s v="Cotswold"/>
    <s v="Lower Slaughter"/>
    <s v="SW"/>
    <s v="SD"/>
    <s v="Precepting parish"/>
    <n v="8000"/>
    <n v="161.04"/>
    <n v="49.68"/>
    <n v="8750"/>
    <n v="177.55"/>
    <n v="49.28"/>
    <s v="E1632P067"/>
    <m/>
    <n v="9.375E-2"/>
    <n v="-8.051529790660197E-3"/>
    <s v="Under £10K"/>
    <m/>
    <s v="Lower Slaughter"/>
    <s v="E04004245"/>
    <n v="232"/>
    <n v="232"/>
    <x v="9"/>
    <n v="37.71551724137931"/>
    <s v="Parish Council"/>
    <b v="1"/>
  </r>
  <r>
    <s v="E1632"/>
    <s v="E07000079"/>
    <s v="Cotswold"/>
    <s v="Winstone"/>
    <s v="SW"/>
    <s v="SD"/>
    <s v="Precepting parish"/>
    <n v="1600"/>
    <n v="105.55"/>
    <n v="15.16"/>
    <n v="1750"/>
    <n v="105.74"/>
    <n v="16.55"/>
    <s v="E1632P113"/>
    <m/>
    <n v="9.375E-2"/>
    <n v="9.1688654353562035E-2"/>
    <s v="Under £10K"/>
    <m/>
    <s v="Winstone"/>
    <s v="E04004290"/>
    <n v="226"/>
    <n v="226"/>
    <x v="9"/>
    <n v="7.7433628318584073"/>
    <s v="Parish Council"/>
    <b v="1"/>
  </r>
  <r>
    <s v="E1632"/>
    <s v="E07000079"/>
    <s v="Cotswold"/>
    <s v="Coln St. Aldwyns"/>
    <s v="SW"/>
    <s v="SD"/>
    <s v="Precepting parish"/>
    <n v="7710"/>
    <n v="167.32"/>
    <n v="46.08"/>
    <n v="10240"/>
    <n v="190.56"/>
    <n v="53.74"/>
    <s v="E1632P033"/>
    <m/>
    <n v="0.32814526588845655"/>
    <n v="0.16623263888888898"/>
    <s v="Between £10K and £25K"/>
    <m/>
    <s v="Coln St. Aldwyns"/>
    <s v="E04004211"/>
    <n v="217"/>
    <n v="217"/>
    <x v="9"/>
    <n v="47.1889400921659"/>
    <s v="Parish Council"/>
    <b v="1"/>
  </r>
  <r>
    <s v="E1632"/>
    <s v="E07000079"/>
    <s v="Cotswold"/>
    <s v="Elkstone"/>
    <s v="SW"/>
    <s v="SD"/>
    <s v="Precepting parish"/>
    <n v="5500"/>
    <n v="124.96"/>
    <n v="44.01"/>
    <n v="6000"/>
    <n v="130.33000000000001"/>
    <n v="46.04"/>
    <s v="E1632P050"/>
    <m/>
    <n v="9.0909090909090912E-2"/>
    <n v="4.612588048170873E-2"/>
    <s v="Under £10K"/>
    <m/>
    <s v="Elkstone"/>
    <s v="E04012380"/>
    <n v="216"/>
    <n v="216"/>
    <x v="9"/>
    <n v="27.777777777777779"/>
    <s v="Parish Council"/>
    <b v="1"/>
  </r>
  <r>
    <s v="E1635"/>
    <s v="E07000082"/>
    <s v="Stroud"/>
    <s v="Elmore"/>
    <s v="SW"/>
    <s v="SD"/>
    <s v="Precepting parish"/>
    <n v="2472"/>
    <n v="92.15"/>
    <n v="26.83"/>
    <n v="2472"/>
    <n v="94.82"/>
    <n v="26.07"/>
    <s v="E1635P015"/>
    <m/>
    <n v="0"/>
    <n v="-2.8326500186358482E-2"/>
    <s v="Under £10K"/>
    <m/>
    <s v="Elmore"/>
    <s v="E04004349"/>
    <n v="214"/>
    <n v="214"/>
    <x v="9"/>
    <n v="11.551401869158878"/>
    <s v="Parish Council"/>
    <b v="1"/>
  </r>
  <r>
    <s v="E1636"/>
    <s v="E07000083"/>
    <s v="Tewkesbury"/>
    <s v="Buckland"/>
    <s v="SW"/>
    <s v="SD"/>
    <s v="Precepting parish"/>
    <n v="9750"/>
    <n v="160.37"/>
    <n v="60.8"/>
    <n v="9750"/>
    <n v="174.59"/>
    <n v="55.85"/>
    <s v="E1636P008"/>
    <m/>
    <n v="0"/>
    <n v="-8.1414473684210453E-2"/>
    <s v="Under £10K"/>
    <m/>
    <s v="Buckland"/>
    <s v="E04004394"/>
    <e v="#N/A"/>
    <n v="213"/>
    <x v="9"/>
    <n v="45.774647887323944"/>
    <s v="Parish Council"/>
    <b v="1"/>
  </r>
  <r>
    <s v="E1635"/>
    <s v="E07000082"/>
    <s v="Stroud"/>
    <s v="Harescombe"/>
    <s v="SW"/>
    <s v="SD"/>
    <s v="Precepting parish"/>
    <n v="5250"/>
    <n v="109.09"/>
    <n v="48.13"/>
    <n v="5720"/>
    <n v="115.15"/>
    <n v="49.67"/>
    <s v="E1635P022"/>
    <m/>
    <n v="8.9523809523809519E-2"/>
    <n v="3.1996675670060232E-2"/>
    <s v="Under £10K"/>
    <m/>
    <s v="Harescombe"/>
    <s v="E04004356"/>
    <n v="211"/>
    <n v="211"/>
    <x v="9"/>
    <n v="27.109004739336491"/>
    <s v="Parish Council"/>
    <b v="1"/>
  </r>
  <r>
    <s v="E1632"/>
    <s v="E07000079"/>
    <s v="Cotswold"/>
    <s v="Westcote"/>
    <s v="SW"/>
    <s v="SD"/>
    <s v="Non-precepting parish"/>
    <n v="0"/>
    <n v="132.18"/>
    <n v="0"/>
    <n v="0"/>
    <n v="146.58000000000001"/>
    <n v="0"/>
    <s v="E1632P105"/>
    <m/>
    <m/>
    <m/>
    <s v="No Precept"/>
    <m/>
    <s v="Westcote"/>
    <s v="E04004282"/>
    <n v="207"/>
    <n v="207"/>
    <x v="9"/>
    <n v="0"/>
    <s v="Parish Meeting"/>
    <b v="1"/>
  </r>
  <r>
    <s v="E1632"/>
    <s v="E07000079"/>
    <s v="Cotswold"/>
    <s v="Birdlip"/>
    <s v="SW"/>
    <s v="SD"/>
    <s v="Precepting parish"/>
    <n v="7080"/>
    <n v="146.02000000000001"/>
    <n v="48.49"/>
    <n v="7940"/>
    <n v="145.81"/>
    <n v="54.45"/>
    <s v="E1632P116"/>
    <m/>
    <n v="0.12146892655367232"/>
    <n v="0.1229119406063106"/>
    <s v="Under £10K"/>
    <m/>
    <s v="Birdlip"/>
    <s v="E04013302"/>
    <e v="#N/A"/>
    <n v="203"/>
    <x v="9"/>
    <n v="39.11330049261084"/>
    <s v="Parish Council"/>
    <b v="1"/>
  </r>
  <r>
    <s v="E1632"/>
    <s v="E07000079"/>
    <s v="Cotswold"/>
    <s v="Cowley"/>
    <s v="SW"/>
    <s v="SD"/>
    <s v="Precepting parish"/>
    <n v="6083"/>
    <n v="72.239999999999995"/>
    <n v="84.21"/>
    <n v="6200"/>
    <n v="72.7"/>
    <n v="85.28"/>
    <s v="E1632P037"/>
    <m/>
    <n v="1.9233930626335688E-2"/>
    <n v="1.2706329414558929E-2"/>
    <s v="Under £10K"/>
    <m/>
    <s v="Cowley"/>
    <s v="E04013305"/>
    <n v="406"/>
    <n v="203"/>
    <x v="9"/>
    <n v="30.541871921182267"/>
    <s v="Parish Council"/>
    <b v="1"/>
  </r>
  <r>
    <s v="E1636"/>
    <s v="E07000083"/>
    <s v="Tewkesbury"/>
    <s v="Stanton"/>
    <s v="SW"/>
    <s v="SD"/>
    <s v="Precepting parish"/>
    <n v="5200"/>
    <n v="178.62"/>
    <n v="29.11"/>
    <n v="5450"/>
    <n v="185.61"/>
    <n v="29.36"/>
    <s v="E1636P036"/>
    <m/>
    <n v="4.807692307692308E-2"/>
    <n v="8.5881140501545862E-3"/>
    <s v="Under £10K"/>
    <m/>
    <s v="Stanton"/>
    <s v="E04004420"/>
    <e v="#N/A"/>
    <n v="189"/>
    <x v="9"/>
    <n v="28.835978835978835"/>
    <s v="Parish Council"/>
    <b v="1"/>
  </r>
  <r>
    <s v="E1632"/>
    <s v="E07000079"/>
    <s v="Cotswold"/>
    <s v="Coln St. Dennis"/>
    <s v="SW"/>
    <s v="SD"/>
    <s v="Precepting parish"/>
    <n v="2000"/>
    <n v="148.22999999999999"/>
    <n v="13.49"/>
    <n v="2000"/>
    <n v="161.30000000000001"/>
    <n v="12.4"/>
    <s v="E1632P034"/>
    <m/>
    <n v="0"/>
    <n v="-8.0800593031875451E-2"/>
    <s v="Under £10K"/>
    <m/>
    <s v="Coln St. Dennis"/>
    <s v="E04004212"/>
    <n v="183"/>
    <n v="183"/>
    <x v="9"/>
    <n v="10.928961748633879"/>
    <s v="Parish Council"/>
    <b v="1"/>
  </r>
  <r>
    <s v="E1632"/>
    <s v="E07000079"/>
    <s v="Cotswold"/>
    <s v="Barrington"/>
    <s v="SW"/>
    <s v="SD"/>
    <s v="Precepting parish"/>
    <n v="3200"/>
    <n v="120.61"/>
    <n v="26.53"/>
    <n v="3200"/>
    <n v="124.88"/>
    <n v="25.62"/>
    <s v="E1632P012"/>
    <m/>
    <n v="0"/>
    <n v="-3.4300791556728237E-2"/>
    <s v="Under £10K"/>
    <m/>
    <s v="Barrington"/>
    <s v="E04004190"/>
    <e v="#N/A"/>
    <n v="181"/>
    <x v="9"/>
    <n v="17.679558011049725"/>
    <s v="Parish Council"/>
    <b v="1"/>
  </r>
  <r>
    <s v="E1632"/>
    <s v="E07000079"/>
    <s v="Cotswold"/>
    <s v="Long Newnton"/>
    <s v="SW"/>
    <s v="SD"/>
    <s v="Precepting parish"/>
    <n v="3250"/>
    <n v="128.91"/>
    <n v="25.21"/>
    <n v="3250"/>
    <n v="131.97999999999999"/>
    <n v="24.63"/>
    <s v="E1632P065"/>
    <m/>
    <n v="0"/>
    <n v="-2.3006743355811259E-2"/>
    <s v="Under £10K"/>
    <m/>
    <s v="Long Newnton"/>
    <s v="E04004244"/>
    <n v="179"/>
    <n v="179"/>
    <x v="9"/>
    <n v="18.156424581005588"/>
    <s v="Parish Council"/>
    <b v="1"/>
  </r>
  <r>
    <s v="E1632"/>
    <s v="E07000079"/>
    <s v="Cotswold"/>
    <s v="Upper Slaughter"/>
    <s v="SW"/>
    <s v="SD"/>
    <s v="Precepting parish"/>
    <n v="8346"/>
    <n v="127.5"/>
    <n v="65.459999999999994"/>
    <n v="8670"/>
    <n v="141.86000000000001"/>
    <n v="61.12"/>
    <s v="E1632P104"/>
    <m/>
    <n v="3.8820992092020126E-2"/>
    <n v="-6.6300030553009426E-2"/>
    <s v="Under £10K"/>
    <m/>
    <s v="Upper Slaughter"/>
    <s v="E04004281"/>
    <n v="177"/>
    <n v="177"/>
    <x v="9"/>
    <n v="48.983050847457626"/>
    <s v="Parish Council"/>
    <b v="1"/>
  </r>
  <r>
    <s v="E1632"/>
    <s v="E07000079"/>
    <s v="Cotswold"/>
    <s v="Hazleton"/>
    <s v="SW"/>
    <s v="SD"/>
    <s v="Non-precepting parish"/>
    <n v="0"/>
    <n v="110.24"/>
    <n v="0"/>
    <n v="0"/>
    <n v="117.47"/>
    <n v="0"/>
    <s v="E1632P058"/>
    <m/>
    <m/>
    <m/>
    <s v="No Precept"/>
    <m/>
    <s v="Hazleton"/>
    <s v="E04004236"/>
    <n v="174"/>
    <n v="174"/>
    <x v="9"/>
    <n v="0"/>
    <s v="Parish Meeting"/>
    <b v="1"/>
  </r>
  <r>
    <s v="E1632"/>
    <s v="E07000079"/>
    <s v="Cotswold"/>
    <s v="Driffield"/>
    <s v="SW"/>
    <s v="SD"/>
    <s v="Precepting parish"/>
    <n v="6000"/>
    <n v="72.44"/>
    <n v="82.83"/>
    <n v="6280"/>
    <n v="73.83"/>
    <n v="85.06"/>
    <s v="E1632P044"/>
    <m/>
    <n v="4.6666666666666669E-2"/>
    <n v="2.6922612579983147E-2"/>
    <s v="Under £10K"/>
    <m/>
    <s v="Driffield"/>
    <s v="E04013255"/>
    <e v="#N/A"/>
    <n v="173"/>
    <x v="9"/>
    <n v="36.300578034682083"/>
    <s v="Parish Council"/>
    <b v="1"/>
  </r>
  <r>
    <s v="E1632"/>
    <s v="E07000079"/>
    <s v="Cotswold"/>
    <s v="Hatherop"/>
    <s v="SW"/>
    <s v="SD"/>
    <s v="Precepting parish"/>
    <n v="3345"/>
    <n v="90.05"/>
    <n v="37.15"/>
    <n v="3540"/>
    <n v="92.49"/>
    <n v="38.28"/>
    <s v="E1632P057"/>
    <m/>
    <n v="5.829596412556054E-2"/>
    <n v="3.041722745625848E-2"/>
    <s v="Under £10K"/>
    <m/>
    <s v="Hatherop"/>
    <s v="E04004235"/>
    <n v="172"/>
    <n v="172"/>
    <x v="9"/>
    <n v="20.581395348837209"/>
    <s v="Parish Council"/>
    <b v="1"/>
  </r>
  <r>
    <s v="E1632"/>
    <s v="E07000079"/>
    <s v="Cotswold"/>
    <s v="Poole Keynes"/>
    <s v="SW"/>
    <s v="SD"/>
    <s v="Non-precepting parish"/>
    <n v="0"/>
    <n v="96.73"/>
    <n v="0"/>
    <n v="0"/>
    <n v="96.55"/>
    <n v="0"/>
    <s v="E1632P078"/>
    <m/>
    <m/>
    <m/>
    <s v="No Precept"/>
    <m/>
    <s v="Poole Keynes"/>
    <s v="E04012383"/>
    <n v="172"/>
    <n v="172"/>
    <x v="9"/>
    <n v="0"/>
    <s v="Parish Meeting"/>
    <b v="1"/>
  </r>
  <r>
    <s v="E1635"/>
    <s v="E07000082"/>
    <s v="Stroud"/>
    <s v="Moreton Valence"/>
    <s v="SW"/>
    <s v="SD"/>
    <s v="Precepting parish"/>
    <n v="7100"/>
    <n v="84.25"/>
    <n v="84.27"/>
    <n v="7500"/>
    <n v="83.87"/>
    <n v="89.42"/>
    <s v="E1635P033"/>
    <m/>
    <n v="5.6338028169014086E-2"/>
    <n v="6.1113088880977877E-2"/>
    <s v="Under £10K"/>
    <m/>
    <s v="Moreton Valence"/>
    <s v="E04004367"/>
    <n v="168"/>
    <n v="168"/>
    <x v="9"/>
    <n v="44.642857142857146"/>
    <s v="Parish Council"/>
    <b v="1"/>
  </r>
  <r>
    <s v="E1632"/>
    <s v="E07000079"/>
    <s v="Cotswold"/>
    <s v="Colesbourne"/>
    <s v="SW"/>
    <s v="SD"/>
    <s v="Non-precepting parish"/>
    <n v="0"/>
    <n v="71.52"/>
    <n v="0"/>
    <n v="0"/>
    <n v="74.3"/>
    <n v="0"/>
    <s v="E1632P032"/>
    <m/>
    <m/>
    <m/>
    <s v="No Precept"/>
    <m/>
    <s v="Colesbourne"/>
    <s v="E04012378"/>
    <n v="161"/>
    <n v="161"/>
    <x v="9"/>
    <n v="0"/>
    <s v="Parish Meeting"/>
    <b v="1"/>
  </r>
  <r>
    <s v="E1636"/>
    <s v="E07000083"/>
    <s v="Tewkesbury"/>
    <s v="Snowshill"/>
    <s v="SW"/>
    <s v="SD"/>
    <s v="Precepting parish"/>
    <n v="500"/>
    <n v="103.06"/>
    <n v="4.8499999999999996"/>
    <n v="500"/>
    <n v="128.06"/>
    <n v="3.9"/>
    <s v="E1636P034"/>
    <m/>
    <n v="0"/>
    <n v="-0.19587628865979378"/>
    <s v="Under £10K"/>
    <m/>
    <s v="Snowshill"/>
    <s v="E04004418"/>
    <n v="159"/>
    <n v="159"/>
    <x v="9"/>
    <n v="3.1446540880503147"/>
    <s v="Parish Meeting"/>
    <b v="1"/>
  </r>
  <r>
    <s v="E1635"/>
    <s v="E07000082"/>
    <s v="Stroud"/>
    <s v="Frocester"/>
    <s v="SW"/>
    <s v="SD"/>
    <s v="Precepting parish"/>
    <n v="1100"/>
    <n v="74.989999999999995"/>
    <n v="14.67"/>
    <n v="1100"/>
    <n v="75.98"/>
    <n v="14.48"/>
    <s v="E1635P018"/>
    <m/>
    <n v="0"/>
    <n v="-1.2951601908657089E-2"/>
    <s v="Under £10K"/>
    <m/>
    <s v="Frocester"/>
    <s v="E04004352"/>
    <n v="157"/>
    <n v="157"/>
    <x v="9"/>
    <n v="7.0063694267515926"/>
    <s v="Parish Council"/>
    <b v="1"/>
  </r>
  <r>
    <s v="E1632"/>
    <s v="E07000079"/>
    <s v="Cotswold"/>
    <s v="Maugersbury"/>
    <s v="SW"/>
    <s v="SD"/>
    <s v="Precepting parish"/>
    <n v="5105"/>
    <n v="111.27"/>
    <n v="45.88"/>
    <n v="5406"/>
    <n v="126.14"/>
    <n v="42.86"/>
    <s v="E1632P069"/>
    <m/>
    <n v="5.8961802154750248E-2"/>
    <n v="-6.5823888404533626E-2"/>
    <s v="Under £10K"/>
    <m/>
    <s v="Maugersbury"/>
    <s v="E04004247"/>
    <n v="154"/>
    <n v="154"/>
    <x v="9"/>
    <n v="35.103896103896105"/>
    <s v="Parish Council"/>
    <b v="1"/>
  </r>
  <r>
    <s v="E1632"/>
    <s v="E07000079"/>
    <s v="Cotswold"/>
    <s v="Dowdeswell"/>
    <s v="SW"/>
    <s v="SD"/>
    <s v="Precepting parish"/>
    <n v="1300"/>
    <n v="84.28"/>
    <n v="15.42"/>
    <n v="1800"/>
    <n v="86.76"/>
    <n v="20.75"/>
    <s v="E1632P042"/>
    <m/>
    <n v="0.38461538461538464"/>
    <n v="0.34565499351491569"/>
    <s v="Under £10K"/>
    <m/>
    <s v="Dowdeswell"/>
    <s v="E04004220"/>
    <n v="150"/>
    <n v="150"/>
    <x v="9"/>
    <n v="12"/>
    <s v="Parish Council"/>
    <b v="1"/>
  </r>
  <r>
    <s v="E1632"/>
    <s v="E07000079"/>
    <s v="Cotswold"/>
    <s v="Evenlode"/>
    <s v="SW"/>
    <s v="SD"/>
    <s v="Precepting parish"/>
    <n v="3185"/>
    <n v="112.87"/>
    <n v="28.22"/>
    <n v="3186"/>
    <n v="121.51"/>
    <n v="26.22"/>
    <s v="E1632P051"/>
    <m/>
    <n v="3.1397174254317112E-4"/>
    <n v="-7.087172218284904E-2"/>
    <s v="Under £10K"/>
    <m/>
    <s v="Evenlode"/>
    <s v="E04004229"/>
    <n v="147"/>
    <n v="147"/>
    <x v="9"/>
    <n v="21.673469387755102"/>
    <s v="Parish Council"/>
    <b v="1"/>
  </r>
  <r>
    <s v="E1636"/>
    <s v="E07000083"/>
    <s v="Tewkesbury"/>
    <s v="Forthampton"/>
    <s v="SW"/>
    <s v="SD"/>
    <s v="Precepting parish"/>
    <n v="3000"/>
    <n v="73.3"/>
    <n v="40.92"/>
    <n v="3500"/>
    <n v="77.36"/>
    <n v="45.24"/>
    <s v="E1636P015"/>
    <m/>
    <n v="0.16666666666666666"/>
    <n v="0.10557184750733138"/>
    <s v="Under £10K"/>
    <m/>
    <s v="Forthampton"/>
    <s v="E04004401"/>
    <n v="147"/>
    <n v="147"/>
    <x v="9"/>
    <n v="23.80952380952381"/>
    <s v="Parish Council"/>
    <b v="1"/>
  </r>
  <r>
    <s v="E1632"/>
    <s v="E07000079"/>
    <s v="Cotswold"/>
    <s v="Cherington"/>
    <s v="SW"/>
    <s v="SD"/>
    <s v="Precepting parish"/>
    <n v="3696"/>
    <n v="88.9"/>
    <n v="41.57"/>
    <n v="4065"/>
    <n v="95.94"/>
    <n v="42.37"/>
    <s v="E1632P025"/>
    <m/>
    <n v="9.9837662337662336E-2"/>
    <n v="1.924464758239108E-2"/>
    <s v="Under £10K"/>
    <m/>
    <s v="Cherington"/>
    <s v="E04004203"/>
    <e v="#N/A"/>
    <n v="137"/>
    <x v="9"/>
    <n v="29.67153284671533"/>
    <s v="Parish Council"/>
    <b v="1"/>
  </r>
  <r>
    <s v="E1632"/>
    <s v="E07000079"/>
    <s v="Cotswold"/>
    <s v="Condicote"/>
    <s v="SW"/>
    <s v="SD"/>
    <s v="Precepting parish"/>
    <n v="750"/>
    <n v="73.64"/>
    <n v="10.18"/>
    <n v="750"/>
    <n v="73.849999999999994"/>
    <n v="10.16"/>
    <s v="E1632P036"/>
    <m/>
    <n v="0"/>
    <n v="-1.9646365422396439E-3"/>
    <s v="Under £10K"/>
    <m/>
    <s v="Condicote"/>
    <s v="E04004214"/>
    <n v="134"/>
    <n v="134"/>
    <x v="9"/>
    <n v="5.5970149253731343"/>
    <s v="Parish Council"/>
    <b v="1"/>
  </r>
  <r>
    <s v="E1636"/>
    <s v="E07000083"/>
    <s v="Tewkesbury"/>
    <s v="Hawling"/>
    <s v="SW"/>
    <s v="SD"/>
    <s v="Non-precepting parish"/>
    <n v="0"/>
    <n v="93.06"/>
    <n v="0"/>
    <n v="0"/>
    <n v="101.81"/>
    <n v="0"/>
    <s v="E1636P020"/>
    <m/>
    <m/>
    <m/>
    <s v="No Precept"/>
    <m/>
    <s v="Hawling"/>
    <s v="E04004405"/>
    <n v="130"/>
    <n v="130"/>
    <x v="9"/>
    <n v="0"/>
    <s v="Parish Meeting"/>
    <b v="1"/>
  </r>
  <r>
    <s v="E1632"/>
    <s v="E07000079"/>
    <s v="Cotswold"/>
    <s v="Adlestrop"/>
    <s v="SW"/>
    <s v="SD"/>
    <s v="Precepting parish"/>
    <n v="600"/>
    <n v="76.099999999999994"/>
    <n v="7.88"/>
    <n v="700"/>
    <n v="77.930000000000007"/>
    <n v="8.98"/>
    <s v="E1632P001"/>
    <m/>
    <n v="0.16666666666666666"/>
    <n v="0.13959390862944168"/>
    <s v="Under £10K"/>
    <m/>
    <s v="Adlestrop"/>
    <s v="E04004179"/>
    <n v="129"/>
    <n v="129"/>
    <x v="9"/>
    <n v="5.4263565891472867"/>
    <s v="Parish Meeting"/>
    <b v="1"/>
  </r>
  <r>
    <s v="E1632"/>
    <s v="E07000079"/>
    <s v="Cotswold"/>
    <s v="Barnsley"/>
    <s v="SW"/>
    <s v="SD"/>
    <s v="Non-precepting parish"/>
    <n v="0"/>
    <n v="81.3"/>
    <n v="0"/>
    <n v="0"/>
    <n v="87.71"/>
    <n v="0"/>
    <s v="E1632P011"/>
    <m/>
    <m/>
    <m/>
    <s v="No Precept"/>
    <m/>
    <s v="Barnsley"/>
    <s v="E04004189"/>
    <n v="129"/>
    <n v="129"/>
    <x v="9"/>
    <n v="0"/>
    <s v="Parish Meeting"/>
    <b v="1"/>
  </r>
  <r>
    <s v="E1632"/>
    <s v="E07000079"/>
    <s v="Cotswold"/>
    <s v="Whittington"/>
    <s v="SW"/>
    <s v="SD"/>
    <s v="Non-precepting parish"/>
    <n v="0"/>
    <n v="66.38"/>
    <n v="0"/>
    <n v="0"/>
    <n v="69.739999999999995"/>
    <n v="0"/>
    <s v="E1632P108"/>
    <m/>
    <m/>
    <m/>
    <s v="No Precept"/>
    <m/>
    <s v="Whittington"/>
    <s v="E04004285"/>
    <e v="#N/A"/>
    <n v="128"/>
    <x v="9"/>
    <n v="0"/>
    <s v="Parish Meeting"/>
    <b v="1"/>
  </r>
  <r>
    <s v="E1636"/>
    <s v="E07000083"/>
    <s v="Tewkesbury"/>
    <s v="Chaceley"/>
    <s v="SW"/>
    <s v="SD"/>
    <s v="Precepting parish"/>
    <n v="4500"/>
    <n v="56.68"/>
    <n v="79.39"/>
    <n v="4500"/>
    <n v="58.91"/>
    <n v="76.39"/>
    <s v="E1636P009"/>
    <m/>
    <n v="0"/>
    <n v="-3.778813452575891E-2"/>
    <s v="Under £10K"/>
    <m/>
    <s v="Chaceley"/>
    <s v="E04004395"/>
    <n v="128"/>
    <n v="128"/>
    <x v="9"/>
    <n v="35.15625"/>
    <s v="Parish Council"/>
    <b v="1"/>
  </r>
  <r>
    <s v="E1632"/>
    <s v="E07000079"/>
    <s v="Cotswold"/>
    <s v="Beverston"/>
    <s v="SW"/>
    <s v="SD"/>
    <s v="Precepting parish"/>
    <n v="6300"/>
    <n v="80.47"/>
    <n v="78.290000000000006"/>
    <n v="6300"/>
    <n v="83.69"/>
    <n v="75.28"/>
    <s v="E1632P015"/>
    <m/>
    <n v="0"/>
    <n v="-3.8446800357644716E-2"/>
    <s v="Under £10K"/>
    <m/>
    <s v="Beverston"/>
    <s v="E04004193"/>
    <n v="125"/>
    <n v="125"/>
    <x v="9"/>
    <n v="50.4"/>
    <s v="Parish Council"/>
    <b v="1"/>
  </r>
  <r>
    <s v="E1636"/>
    <s v="E07000083"/>
    <s v="Tewkesbury"/>
    <s v="Hasfield"/>
    <s v="SW"/>
    <s v="SD"/>
    <s v="Precepting parish"/>
    <n v="1540"/>
    <n v="65.989999999999995"/>
    <n v="23.34"/>
    <n v="1660"/>
    <n v="65.510000000000005"/>
    <n v="25.34"/>
    <s v="E1636P019"/>
    <m/>
    <n v="7.792207792207792E-2"/>
    <n v="8.5689802913453295E-2"/>
    <s v="Under £10K"/>
    <m/>
    <s v="Hasfield"/>
    <s v="E04004404"/>
    <n v="123"/>
    <n v="123"/>
    <x v="9"/>
    <n v="13.495934959349594"/>
    <s v="Parish Meeting"/>
    <b v="1"/>
  </r>
  <r>
    <s v="E1632"/>
    <s v="E07000079"/>
    <s v="Cotswold"/>
    <s v="Clapton"/>
    <s v="SW"/>
    <s v="SD"/>
    <s v="Precepting parish"/>
    <n v="420"/>
    <n v="66.83"/>
    <n v="6.28"/>
    <n v="420"/>
    <n v="66.650000000000006"/>
    <n v="6.3"/>
    <s v="E1632P028"/>
    <m/>
    <n v="0"/>
    <n v="3.1847133757961104E-3"/>
    <s v="Under £10K"/>
    <m/>
    <s v="Clapton"/>
    <s v="E04004206"/>
    <n v="117"/>
    <n v="117"/>
    <x v="9"/>
    <n v="3.5897435897435899"/>
    <s v="Parish Meeting"/>
    <b v="1"/>
  </r>
  <r>
    <s v="E1632"/>
    <s v="E07000079"/>
    <s v="Cotswold"/>
    <s v="Wyck Rissington"/>
    <s v="SW"/>
    <s v="SD"/>
    <s v="Precepting parish"/>
    <n v="6611"/>
    <n v="85.22"/>
    <n v="77.569999999999993"/>
    <n v="7065"/>
    <n v="89.34"/>
    <n v="79.08"/>
    <s v="E1632P109"/>
    <m/>
    <n v="6.8673423082740881E-2"/>
    <n v="1.9466288513600688E-2"/>
    <s v="Under £10K"/>
    <m/>
    <s v="Wick Rissington"/>
    <s v="E04004286"/>
    <n v="115"/>
    <n v="115"/>
    <x v="9"/>
    <n v="61.434782608695649"/>
    <s v="Parish Council"/>
    <b v="0"/>
  </r>
  <r>
    <s v="E1632"/>
    <s v="E07000079"/>
    <s v="Cotswold"/>
    <s v="Windrush"/>
    <s v="SW"/>
    <s v="SD"/>
    <s v="Non-precepting parish"/>
    <n v="0"/>
    <n v="112.26"/>
    <n v="0"/>
    <n v="0"/>
    <n v="119.57"/>
    <n v="0"/>
    <s v="E1632P111"/>
    <m/>
    <m/>
    <m/>
    <s v="No Precept"/>
    <m/>
    <s v="Windrush"/>
    <s v="E04004288"/>
    <n v="113"/>
    <n v="113"/>
    <x v="9"/>
    <n v="0"/>
    <s v="Parish Meeting"/>
    <b v="1"/>
  </r>
  <r>
    <s v="E1632"/>
    <s v="E07000079"/>
    <s v="Cotswold"/>
    <s v="Icomb"/>
    <s v="SW"/>
    <s v="SD"/>
    <s v="Precepting parish"/>
    <n v="3000"/>
    <n v="93.25"/>
    <n v="32.17"/>
    <n v="3000"/>
    <n v="93.28"/>
    <n v="32.159999999999997"/>
    <s v="E1632P059"/>
    <m/>
    <n v="0"/>
    <n v="-3.1084861672381461E-4"/>
    <s v="Under £10K"/>
    <m/>
    <s v="Icomb"/>
    <s v="E04004237"/>
    <n v="109"/>
    <n v="109"/>
    <x v="9"/>
    <n v="27.522935779816514"/>
    <s v="Parish Meeting"/>
    <b v="1"/>
  </r>
  <r>
    <s v="E1632"/>
    <s v="E07000079"/>
    <s v="Cotswold"/>
    <s v="Compton Abdale"/>
    <s v="SW"/>
    <s v="SD"/>
    <s v="Non-precepting parish"/>
    <n v="0"/>
    <n v="75.86"/>
    <n v="0"/>
    <n v="0"/>
    <n v="75.900000000000006"/>
    <n v="0"/>
    <s v="E1632P035"/>
    <m/>
    <m/>
    <m/>
    <s v="No Precept"/>
    <m/>
    <s v="Compton Abdale"/>
    <s v="E04004213"/>
    <n v="107"/>
    <n v="107"/>
    <x v="9"/>
    <n v="0"/>
    <s v="Parish Meeting"/>
    <b v="1"/>
  </r>
  <r>
    <s v="E1632"/>
    <s v="E07000079"/>
    <s v="Cotswold"/>
    <s v="Yanworth"/>
    <s v="SW"/>
    <s v="SD"/>
    <s v="Non-precepting parish"/>
    <n v="0"/>
    <n v="49.84"/>
    <n v="0"/>
    <n v="0"/>
    <n v="52.74"/>
    <n v="0"/>
    <s v="E1632P115"/>
    <m/>
    <m/>
    <m/>
    <s v="No Precept"/>
    <m/>
    <s v="Yanworth"/>
    <s v="E04004292"/>
    <n v="107"/>
    <n v="107"/>
    <x v="9"/>
    <n v="0"/>
    <s v="Parish Meeting"/>
    <b v="1"/>
  </r>
  <r>
    <s v="E1632"/>
    <s v="E07000079"/>
    <s v="Cotswold"/>
    <s v="Batsford"/>
    <s v="SW"/>
    <s v="SD"/>
    <s v="Non-precepting parish"/>
    <n v="0"/>
    <n v="54.84"/>
    <n v="0"/>
    <n v="0"/>
    <n v="57.11"/>
    <n v="0"/>
    <s v="E1632P013"/>
    <m/>
    <m/>
    <m/>
    <s v="No Precept"/>
    <m/>
    <s v="Batsford"/>
    <s v="E04004191"/>
    <n v="106"/>
    <n v="106"/>
    <x v="9"/>
    <n v="0"/>
    <s v="Parish Meeting"/>
    <b v="1"/>
  </r>
  <r>
    <s v="E1632"/>
    <s v="E07000079"/>
    <s v="Cotswold"/>
    <s v="Ashley"/>
    <s v="SW"/>
    <s v="SD"/>
    <s v="Non-precepting parish"/>
    <n v="0"/>
    <n v="61.76"/>
    <n v="0"/>
    <n v="0"/>
    <n v="62.08"/>
    <n v="0"/>
    <s v="E1632P007"/>
    <m/>
    <m/>
    <m/>
    <s v="No Precept"/>
    <m/>
    <s v="Ashley"/>
    <s v="E04004185"/>
    <e v="#N/A"/>
    <n v="104"/>
    <x v="9"/>
    <n v="0"/>
    <s v="Parish Meeting"/>
    <b v="1"/>
  </r>
  <r>
    <s v="E1636"/>
    <s v="E07000083"/>
    <s v="Tewkesbury"/>
    <s v="Wormington"/>
    <s v="SW"/>
    <s v="SD"/>
    <s v="Precepting parish"/>
    <n v="7200"/>
    <n v="62.86"/>
    <n v="114.54"/>
    <n v="7200"/>
    <n v="67.930000000000007"/>
    <n v="105.99"/>
    <s v="E1636P051"/>
    <m/>
    <n v="0"/>
    <n v="-7.4646411733892179E-2"/>
    <s v="Under £10K"/>
    <m/>
    <s v="Wormington"/>
    <s v="E04013314"/>
    <e v="#N/A"/>
    <n v="100"/>
    <x v="9"/>
    <n v="72"/>
    <s v="Parish Meeting"/>
    <b v="1"/>
  </r>
  <r>
    <s v="E1636"/>
    <s v="E07000083"/>
    <s v="Tewkesbury"/>
    <s v="Sudeley"/>
    <s v="SW"/>
    <s v="SD"/>
    <s v="Non-precepting parish"/>
    <n v="0"/>
    <n v="60.08"/>
    <n v="0"/>
    <n v="0"/>
    <n v="67.86"/>
    <n v="0"/>
    <s v="E1636P040"/>
    <m/>
    <m/>
    <m/>
    <s v="No Precept"/>
    <m/>
    <s v="Sudeley"/>
    <s v="E04004424"/>
    <n v="97"/>
    <n v="97"/>
    <x v="10"/>
    <n v="0"/>
    <s v="Parish Meeting"/>
    <b v="1"/>
  </r>
  <r>
    <s v="E1632"/>
    <s v="E07000079"/>
    <s v="Cotswold"/>
    <s v="Ampney St. Mary"/>
    <s v="SW"/>
    <s v="SD"/>
    <s v="Non-precepting parish"/>
    <n v="0"/>
    <n v="70.7"/>
    <n v="0"/>
    <n v="0"/>
    <n v="70.819999999999993"/>
    <n v="0"/>
    <s v="E1632P004"/>
    <m/>
    <m/>
    <m/>
    <s v="No Precept"/>
    <m/>
    <s v="Ampney St. Mary"/>
    <s v="E04013254"/>
    <n v="96"/>
    <n v="96"/>
    <x v="10"/>
    <n v="0"/>
    <s v="Parish Meeting"/>
    <b v="1"/>
  </r>
  <r>
    <s v="E1632"/>
    <s v="E07000079"/>
    <s v="Cotswold"/>
    <s v="Edgeworth"/>
    <s v="SW"/>
    <s v="SD"/>
    <s v="Non-precepting parish"/>
    <n v="0"/>
    <n v="67.61"/>
    <n v="0"/>
    <n v="0"/>
    <n v="70.7"/>
    <n v="0"/>
    <s v="E1632P049"/>
    <m/>
    <m/>
    <m/>
    <s v="No Precept"/>
    <m/>
    <s v="Edgeworth"/>
    <s v="E04004227"/>
    <n v="94"/>
    <n v="94"/>
    <x v="10"/>
    <n v="0"/>
    <s v="Parish Meeting"/>
    <b v="1"/>
  </r>
  <r>
    <s v="E1636"/>
    <s v="E07000083"/>
    <s v="Tewkesbury"/>
    <s v="Prescott"/>
    <s v="SW"/>
    <s v="SD"/>
    <s v="Non-precepting parish"/>
    <n v="0"/>
    <n v="53.3"/>
    <n v="0"/>
    <n v="0"/>
    <n v="56.31"/>
    <n v="0"/>
    <s v="E1636P031"/>
    <m/>
    <m/>
    <m/>
    <s v="No Precept"/>
    <m/>
    <s v="Prescott"/>
    <s v="E04004415"/>
    <n v="94"/>
    <n v="94"/>
    <x v="10"/>
    <n v="0"/>
    <s v="Parish Meeting"/>
    <b v="1"/>
  </r>
  <r>
    <s v="E1632"/>
    <s v="E07000079"/>
    <s v="Cotswold"/>
    <s v="Farmington"/>
    <s v="SW"/>
    <s v="SD"/>
    <s v="Non-precepting parish"/>
    <n v="0"/>
    <n v="82.44"/>
    <n v="0"/>
    <n v="0"/>
    <n v="88.13"/>
    <n v="0"/>
    <s v="E1632P053"/>
    <m/>
    <m/>
    <m/>
    <s v="No Precept"/>
    <m/>
    <s v="Farmington"/>
    <s v="E04004231"/>
    <n v="92"/>
    <n v="92"/>
    <x v="10"/>
    <n v="0"/>
    <s v="Parish Meeting"/>
    <b v="1"/>
  </r>
  <r>
    <s v="E1632"/>
    <s v="E07000079"/>
    <s v="Cotswold"/>
    <s v="Sezincote"/>
    <s v="SW"/>
    <s v="SD"/>
    <s v="Non-precepting parish"/>
    <n v="0"/>
    <n v="43.41"/>
    <n v="0"/>
    <n v="0"/>
    <n v="47.48"/>
    <n v="0"/>
    <s v="E1632P087"/>
    <m/>
    <m/>
    <m/>
    <s v="No Precept"/>
    <m/>
    <s v="Sezincote"/>
    <s v="E04004265"/>
    <n v="92"/>
    <n v="92"/>
    <x v="10"/>
    <n v="0"/>
    <s v="Parish Meeting"/>
    <b v="1"/>
  </r>
  <r>
    <s v="E1632"/>
    <s v="E07000079"/>
    <s v="Cotswold"/>
    <s v="Donnington"/>
    <s v="SW"/>
    <s v="SD"/>
    <s v="Precepting parish"/>
    <n v="1000"/>
    <n v="55.21"/>
    <n v="18.11"/>
    <n v="1000"/>
    <n v="55.67"/>
    <n v="17.96"/>
    <s v="E1632P041"/>
    <m/>
    <n v="0"/>
    <n v="-8.2827167310877189E-3"/>
    <s v="Under £10K"/>
    <m/>
    <s v="Donnington"/>
    <s v="E04004219"/>
    <e v="#N/A"/>
    <n v="87"/>
    <x v="10"/>
    <n v="11.494252873563218"/>
    <s v="Parish Meeting"/>
    <b v="1"/>
  </r>
  <r>
    <s v="E1632"/>
    <s v="E07000079"/>
    <s v="Cotswold"/>
    <s v="Ampney St. Peter"/>
    <s v="SW"/>
    <s v="SD"/>
    <s v="Precepting parish"/>
    <n v="1800"/>
    <n v="62.98"/>
    <n v="28.58"/>
    <n v="1800"/>
    <n v="66.89"/>
    <n v="26.91"/>
    <s v="E1632P005"/>
    <m/>
    <n v="0"/>
    <n v="-5.8432470258922259E-2"/>
    <s v="Under £10K"/>
    <m/>
    <s v="Ampney St. Peter"/>
    <s v="E04004183"/>
    <n v="87"/>
    <n v="87"/>
    <x v="10"/>
    <n v="20.689655172413794"/>
    <s v="Parish Meeting"/>
    <b v="1"/>
  </r>
  <r>
    <s v="E1636"/>
    <s v="E07000083"/>
    <s v="Tewkesbury"/>
    <s v="Great Witcombe"/>
    <s v="SW"/>
    <s v="SD"/>
    <s v="Precepting parish"/>
    <n v="770"/>
    <n v="49.41"/>
    <n v="15.58"/>
    <n v="770"/>
    <n v="48.91"/>
    <n v="15.74"/>
    <s v="E1636P017"/>
    <m/>
    <n v="0"/>
    <n v="1.0269576379974336E-2"/>
    <s v="Under £10K"/>
    <m/>
    <s v="Great Witcombe"/>
    <s v="E04004403"/>
    <n v="83"/>
    <n v="83"/>
    <x v="10"/>
    <n v="9.2771084337349397"/>
    <s v="Parish Meeting"/>
    <b v="1"/>
  </r>
  <r>
    <s v="E1632"/>
    <s v="E07000079"/>
    <s v="Cotswold"/>
    <s v="Saintbury"/>
    <s v="SW"/>
    <s v="SD"/>
    <s v="Non-precepting parish"/>
    <n v="0"/>
    <n v="55.52"/>
    <n v="0"/>
    <n v="0"/>
    <n v="56.84"/>
    <n v="0"/>
    <s v="E1632P084"/>
    <m/>
    <m/>
    <m/>
    <s v="No Precept"/>
    <m/>
    <s v="Saintbury"/>
    <s v="E04004262"/>
    <n v="79"/>
    <n v="79"/>
    <x v="10"/>
    <n v="0"/>
    <s v="Parish Meeting"/>
    <b v="1"/>
  </r>
  <r>
    <s v="E1632"/>
    <s v="E07000079"/>
    <s v="Cotswold"/>
    <s v="Notgrove"/>
    <s v="SW"/>
    <s v="SD"/>
    <s v="Non-precepting parish"/>
    <n v="0"/>
    <n v="50"/>
    <n v="0"/>
    <n v="0"/>
    <n v="55.54"/>
    <n v="0"/>
    <s v="E1632P075"/>
    <m/>
    <m/>
    <m/>
    <s v="No Precept"/>
    <m/>
    <s v="Notgrove"/>
    <s v="E04004253"/>
    <n v="74"/>
    <n v="74"/>
    <x v="10"/>
    <n v="0"/>
    <s v="Parish Meeting"/>
    <b v="1"/>
  </r>
  <r>
    <s v="E1632"/>
    <s v="E07000079"/>
    <s v="Cotswold"/>
    <s v="Turkdean"/>
    <s v="SW"/>
    <s v="SD"/>
    <s v="Non-precepting parish"/>
    <n v="0"/>
    <n v="53.31"/>
    <n v="0"/>
    <n v="0"/>
    <n v="58.11"/>
    <n v="0"/>
    <s v="E1632P102"/>
    <m/>
    <m/>
    <m/>
    <s v="No Precept"/>
    <m/>
    <s v="Turkdean"/>
    <s v="E04004280"/>
    <n v="72"/>
    <n v="72"/>
    <x v="10"/>
    <n v="0"/>
    <s v="Parish Meeting"/>
    <b v="1"/>
  </r>
  <r>
    <s v="E1632"/>
    <s v="E07000079"/>
    <s v="Cotswold"/>
    <s v="Winson"/>
    <s v="SW"/>
    <s v="SD"/>
    <s v="Non-precepting parish"/>
    <n v="0"/>
    <n v="58.01"/>
    <n v="0"/>
    <n v="0"/>
    <n v="68.63"/>
    <n v="0"/>
    <s v="E1632P112"/>
    <m/>
    <m/>
    <m/>
    <s v="No Precept"/>
    <m/>
    <s v="Winson"/>
    <s v="E04004289"/>
    <n v="70"/>
    <n v="70"/>
    <x v="10"/>
    <n v="0"/>
    <s v="Parish Meeting"/>
    <b v="1"/>
  </r>
  <r>
    <s v="E1635"/>
    <s v="E07000082"/>
    <s v="Stroud"/>
    <s v="Alderley"/>
    <s v="SW"/>
    <s v="SD"/>
    <s v="Non-precepting parish"/>
    <n v="0"/>
    <n v="46.55"/>
    <n v="0"/>
    <n v="0"/>
    <n v="50.74"/>
    <n v="0"/>
    <s v="E1635P001"/>
    <m/>
    <m/>
    <m/>
    <s v="No Precept"/>
    <m/>
    <s v="Alderley"/>
    <s v="E04004336"/>
    <n v="67"/>
    <n v="67"/>
    <x v="10"/>
    <n v="0"/>
    <s v="Parish Meeting"/>
    <b v="1"/>
  </r>
  <r>
    <s v="E1632"/>
    <s v="E07000079"/>
    <s v="Cotswold"/>
    <s v="Cutsdean"/>
    <s v="SW"/>
    <s v="SD"/>
    <s v="Precepting parish"/>
    <n v="1480"/>
    <n v="32.6"/>
    <n v="45.4"/>
    <n v="730"/>
    <n v="33.14"/>
    <n v="22.03"/>
    <s v="E1632P038"/>
    <m/>
    <n v="-0.5067567567567568"/>
    <n v="-0.51475770925110131"/>
    <s v="Under £10K"/>
    <m/>
    <s v="Cutsdean"/>
    <s v="E04004216"/>
    <n v="56"/>
    <n v="56"/>
    <x v="10"/>
    <n v="13.035714285714286"/>
    <s v="Parish Council"/>
    <b v="1"/>
  </r>
  <r>
    <s v="E1632"/>
    <s v="E07000079"/>
    <s v="Cotswold"/>
    <s v="Hampnett"/>
    <s v="SW"/>
    <s v="SD"/>
    <s v="Non-precepting parish"/>
    <n v="0"/>
    <n v="40.869999999999997"/>
    <n v="0"/>
    <n v="0"/>
    <n v="42.63"/>
    <n v="0"/>
    <s v="E1632P056"/>
    <m/>
    <m/>
    <m/>
    <s v="No Precept"/>
    <m/>
    <s v="Hampnett"/>
    <s v="E04004234"/>
    <n v="55"/>
    <n v="55"/>
    <x v="10"/>
    <n v="0"/>
    <s v="Parish Meeting"/>
    <b v="1"/>
  </r>
  <r>
    <s v="E1632"/>
    <s v="E07000079"/>
    <s v="Cotswold"/>
    <s v="Aston Subedge"/>
    <s v="SW"/>
    <s v="SD"/>
    <s v="Precepting parish"/>
    <n v="400"/>
    <n v="33.840000000000003"/>
    <n v="11.82"/>
    <n v="400"/>
    <n v="32.81"/>
    <n v="12.19"/>
    <s v="E1632P008"/>
    <m/>
    <n v="0"/>
    <n v="3.1302876480541392E-2"/>
    <s v="Under £10K"/>
    <m/>
    <s v="Aston Subedge"/>
    <s v="E04004186"/>
    <n v="52"/>
    <n v="52"/>
    <x v="10"/>
    <n v="7.6923076923076925"/>
    <s v="Parish Meeting"/>
    <b v="1"/>
  </r>
  <r>
    <s v="E1632"/>
    <s v="E07000079"/>
    <s v="Cotswold"/>
    <s v="Ozleworth"/>
    <s v="SW"/>
    <s v="SD"/>
    <s v="Non-precepting parish"/>
    <n v="0"/>
    <n v="22.52"/>
    <n v="0"/>
    <n v="0"/>
    <n v="23.96"/>
    <n v="0"/>
    <s v="E1632P077"/>
    <m/>
    <m/>
    <m/>
    <s v="No Precept"/>
    <m/>
    <s v="Ozleworth"/>
    <s v="E04004255"/>
    <n v="45"/>
    <n v="45"/>
    <x v="10"/>
    <n v="0"/>
    <s v="Parish Meeting"/>
    <b v="1"/>
  </r>
  <r>
    <s v="E1635"/>
    <s v="E07000082"/>
    <s v="Stroud"/>
    <s v="Owlpen"/>
    <s v="SW"/>
    <s v="SD"/>
    <s v="Non-precepting parish"/>
    <n v="0"/>
    <n v="21.34"/>
    <n v="0"/>
    <n v="0"/>
    <n v="22.76"/>
    <n v="0"/>
    <s v="E1635P037"/>
    <m/>
    <m/>
    <m/>
    <s v="No Precept"/>
    <m/>
    <s v="Owlpen"/>
    <s v="E04004371"/>
    <n v="34"/>
    <n v="34"/>
    <x v="10"/>
    <n v="0"/>
    <s v="Parish Meeting"/>
    <b v="1"/>
  </r>
  <r>
    <s v="E1632"/>
    <s v="E07000079"/>
    <s v="Cotswold"/>
    <s v="Syde"/>
    <s v="SW"/>
    <s v="SD"/>
    <s v="Non-precepting parish"/>
    <n v="0"/>
    <n v="18.12"/>
    <n v="0"/>
    <n v="0"/>
    <n v="17.27"/>
    <n v="0"/>
    <s v="E1632P097"/>
    <m/>
    <m/>
    <m/>
    <s v="No Precept"/>
    <m/>
    <s v="Syde"/>
    <s v="E04004275"/>
    <n v="27"/>
    <n v="27"/>
    <x v="10"/>
    <n v="0"/>
    <s v="Parish Meeting"/>
    <b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7730A40-E6EE-4A1C-ABCC-63E866BF0754}"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3" firstHeaderRow="0" firstDataRow="1" firstDataCol="1"/>
  <pivotFields count="18">
    <pivotField showAll="0"/>
    <pivotField showAll="0"/>
    <pivotField showAll="0"/>
    <pivotField dataField="1" showAll="0"/>
    <pivotField showAll="0"/>
    <pivotField showAll="0"/>
    <pivotField showAll="0"/>
    <pivotField numFmtId="3" showAll="0"/>
    <pivotField numFmtId="4" showAll="0"/>
    <pivotField numFmtId="4" showAll="0"/>
    <pivotField numFmtId="3" showAll="0"/>
    <pivotField numFmtId="4" showAll="0"/>
    <pivotField numFmtId="4" showAll="0"/>
    <pivotField showAll="0"/>
    <pivotField showAll="0"/>
    <pivotField dataField="1" showAll="0"/>
    <pivotField dataField="1" showAll="0"/>
    <pivotField axis="axisRow" showAll="0">
      <items count="10">
        <item x="8"/>
        <item x="6"/>
        <item x="7"/>
        <item x="5"/>
        <item x="4"/>
        <item x="3"/>
        <item x="2"/>
        <item x="0"/>
        <item x="1"/>
        <item t="default"/>
      </items>
    </pivotField>
  </pivotFields>
  <rowFields count="1">
    <field x="17"/>
  </rowFields>
  <rowItems count="10">
    <i>
      <x/>
    </i>
    <i>
      <x v="1"/>
    </i>
    <i>
      <x v="2"/>
    </i>
    <i>
      <x v="3"/>
    </i>
    <i>
      <x v="4"/>
    </i>
    <i>
      <x v="5"/>
    </i>
    <i>
      <x v="6"/>
    </i>
    <i>
      <x v="7"/>
    </i>
    <i>
      <x v="8"/>
    </i>
    <i t="grand">
      <x/>
    </i>
  </rowItems>
  <colFields count="1">
    <field x="-2"/>
  </colFields>
  <colItems count="3">
    <i>
      <x/>
    </i>
    <i i="1">
      <x v="1"/>
    </i>
    <i i="2">
      <x v="2"/>
    </i>
  </colItems>
  <dataFields count="3">
    <dataField name="Count of Parish Name" fld="3" subtotal="count" baseField="0" baseItem="0"/>
    <dataField name="Average of Precept increas" fld="15" subtotal="average" baseField="17" baseItem="0" numFmtId="170"/>
    <dataField name="Average of Band D Increase" fld="16" subtotal="average" baseField="17" baseItem="0" numFmtId="170"/>
  </dataFields>
  <formats count="1">
    <format dxfId="2">
      <pivotArea outline="0" collapsedLevelsAreSubtotals="1" fieldPosition="0">
        <references count="1">
          <reference field="4294967294" count="2" selected="0">
            <x v="1"/>
            <x v="2"/>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96C9BD-32BB-4765-ADA1-F9E83D228CF9}"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14" firstHeaderRow="1" firstDataRow="2" firstDataCol="1"/>
  <pivotFields count="26">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1">
        <item x="8"/>
        <item x="6"/>
        <item x="7"/>
        <item x="5"/>
        <item x="4"/>
        <item x="3"/>
        <item x="2"/>
        <item x="0"/>
        <item x="1"/>
        <item x="9"/>
        <item t="default"/>
      </items>
    </pivotField>
    <pivotField showAll="0"/>
    <pivotField showAll="0"/>
    <pivotField showAll="0"/>
    <pivotField showAll="0"/>
    <pivotField showAll="0"/>
    <pivotField showAll="0"/>
    <pivotField axis="axisCol" multipleItemSelectionAllowed="1" showAll="0">
      <items count="6">
        <item x="1"/>
        <item x="0"/>
        <item x="2"/>
        <item h="1" x="4"/>
        <item x="3"/>
        <item t="default"/>
      </items>
    </pivotField>
    <pivotField showAll="0"/>
  </pivotFields>
  <rowFields count="1">
    <field x="17"/>
  </rowFields>
  <rowItems count="10">
    <i>
      <x/>
    </i>
    <i>
      <x v="1"/>
    </i>
    <i>
      <x v="2"/>
    </i>
    <i>
      <x v="3"/>
    </i>
    <i>
      <x v="4"/>
    </i>
    <i>
      <x v="5"/>
    </i>
    <i>
      <x v="6"/>
    </i>
    <i>
      <x v="7"/>
    </i>
    <i>
      <x v="8"/>
    </i>
    <i t="grand">
      <x/>
    </i>
  </rowItems>
  <colFields count="1">
    <field x="24"/>
  </colFields>
  <colItems count="5">
    <i>
      <x/>
    </i>
    <i>
      <x v="1"/>
    </i>
    <i>
      <x v="2"/>
    </i>
    <i>
      <x v="4"/>
    </i>
    <i t="grand">
      <x/>
    </i>
  </colItems>
  <dataFields count="1">
    <dataField name="Count of Parish Name" fld="3"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F5ACAC2-1A81-4F56-90A6-3BFE7337FBFE}"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14" firstHeaderRow="1" firstDataRow="2" firstDataCol="1"/>
  <pivotFields count="26">
    <pivotField showAll="0"/>
    <pivotField showAll="0"/>
    <pivotField showAll="0">
      <items count="8">
        <item x="4"/>
        <item x="0"/>
        <item x="3"/>
        <item x="5"/>
        <item x="1"/>
        <item x="2"/>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1">
        <item x="8"/>
        <item x="6"/>
        <item x="7"/>
        <item x="5"/>
        <item x="4"/>
        <item x="3"/>
        <item x="2"/>
        <item x="0"/>
        <item h="1" x="9"/>
        <item x="1"/>
        <item t="default"/>
      </items>
    </pivotField>
    <pivotField showAll="0"/>
    <pivotField showAll="0"/>
    <pivotField showAll="0"/>
    <pivotField showAll="0"/>
    <pivotField showAll="0"/>
    <pivotField dataField="1" showAll="0"/>
    <pivotField axis="axisCol" showAll="0">
      <items count="6">
        <item x="3"/>
        <item x="1"/>
        <item x="0"/>
        <item x="2"/>
        <item x="4"/>
        <item t="default"/>
      </items>
    </pivotField>
    <pivotField showAll="0"/>
  </pivotFields>
  <rowFields count="1">
    <field x="17"/>
  </rowFields>
  <rowItems count="10">
    <i>
      <x/>
    </i>
    <i>
      <x v="1"/>
    </i>
    <i>
      <x v="2"/>
    </i>
    <i>
      <x v="3"/>
    </i>
    <i>
      <x v="4"/>
    </i>
    <i>
      <x v="5"/>
    </i>
    <i>
      <x v="6"/>
    </i>
    <i>
      <x v="7"/>
    </i>
    <i>
      <x v="9"/>
    </i>
    <i t="grand">
      <x/>
    </i>
  </rowItems>
  <colFields count="1">
    <field x="24"/>
  </colFields>
  <colItems count="5">
    <i>
      <x/>
    </i>
    <i>
      <x v="1"/>
    </i>
    <i>
      <x v="2"/>
    </i>
    <i>
      <x v="3"/>
    </i>
    <i t="grand">
      <x/>
    </i>
  </colItems>
  <dataFields count="1">
    <dataField name="Average of Precept per resident" fld="23" subtotal="average" baseField="24" baseItem="0" numFmtId="2"/>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689E2BF-EA3C-4570-9889-A01991362AB6}" name="PivotTable2"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14" firstHeaderRow="0" firstDataRow="1" firstDataCol="1"/>
  <pivotFields count="27">
    <pivotField showAll="0"/>
    <pivotField showAll="0"/>
    <pivotField showAll="0"/>
    <pivotField dataField="1" showAll="0"/>
    <pivotField showAll="0"/>
    <pivotField showAll="0"/>
    <pivotField showAll="0"/>
    <pivotField numFmtId="3" showAll="0"/>
    <pivotField numFmtId="4" showAll="0"/>
    <pivotField numFmtId="4" showAll="0"/>
    <pivotField numFmtId="3" showAll="0"/>
    <pivotField numFmtId="4" showAll="0"/>
    <pivotField numFmtId="4" showAll="0"/>
    <pivotField showAll="0"/>
    <pivotField showAll="0"/>
    <pivotField showAll="0"/>
    <pivotField showAll="0"/>
    <pivotField showAll="0"/>
    <pivotField showAll="0"/>
    <pivotField showAll="0"/>
    <pivotField showAll="0"/>
    <pivotField showAll="0"/>
    <pivotField showAll="0"/>
    <pivotField axis="axisRow" showAll="0">
      <items count="13">
        <item x="1"/>
        <item x="2"/>
        <item x="3"/>
        <item x="4"/>
        <item x="5"/>
        <item x="6"/>
        <item x="7"/>
        <item x="8"/>
        <item x="9"/>
        <item x="10"/>
        <item h="1" m="1" x="11"/>
        <item h="1" x="0"/>
        <item t="default"/>
      </items>
    </pivotField>
    <pivotField dataField="1" showAll="0"/>
    <pivotField showAll="0"/>
    <pivotField showAll="0"/>
  </pivotFields>
  <rowFields count="1">
    <field x="23"/>
  </rowFields>
  <rowItems count="11">
    <i>
      <x/>
    </i>
    <i>
      <x v="1"/>
    </i>
    <i>
      <x v="2"/>
    </i>
    <i>
      <x v="3"/>
    </i>
    <i>
      <x v="4"/>
    </i>
    <i>
      <x v="5"/>
    </i>
    <i>
      <x v="6"/>
    </i>
    <i>
      <x v="7"/>
    </i>
    <i>
      <x v="8"/>
    </i>
    <i>
      <x v="9"/>
    </i>
    <i t="grand">
      <x/>
    </i>
  </rowItems>
  <colFields count="1">
    <field x="-2"/>
  </colFields>
  <colItems count="2">
    <i>
      <x/>
    </i>
    <i i="1">
      <x v="1"/>
    </i>
  </colItems>
  <dataFields count="2">
    <dataField name="Average of Precept per resident" fld="24" subtotal="average" baseField="23" baseItem="0"/>
    <dataField name="Count of Parish Nam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51EA4F-7EB5-49F6-91C2-181AD33BED16}" name="Table1" displayName="Table1" ref="A3:AA32" totalsRowShown="0">
  <autoFilter ref="A3:AA32" xr:uid="{9651EA4F-7EB5-49F6-91C2-181AD33BED16}"/>
  <tableColumns count="27">
    <tableColumn id="1" xr3:uid="{3BF16D48-FE1A-4E46-BB6B-3721FEF9C5B5}" name="MHCLG E-code for Local Authority"/>
    <tableColumn id="2" xr3:uid="{CC9C1A4A-5C6F-48EA-B88A-B718AAC29D37}" name="ONS code for Local Authority"/>
    <tableColumn id="3" xr3:uid="{FE338728-BB89-4998-B952-2372F53EB007}" name="Local Authority"/>
    <tableColumn id="4" xr3:uid="{DCD73AF5-6270-483D-8BC3-3DE416D70D04}" name="Parish Name"/>
    <tableColumn id="5" xr3:uid="{A79B3384-DEFE-4EB6-99E2-DEB476D886B0}" name="Region "/>
    <tableColumn id="6" xr3:uid="{CB355061-6EF6-4C82-9401-EA7F3E881A38}" name="Class"/>
    <tableColumn id="7" xr3:uid="{1FCC7165-B2C5-471A-BC9F-8628C43B38E5}" name="Parish Type_x000a_[note g]"/>
    <tableColumn id="8" xr3:uid="{77A78EE4-4CDC-4539-9BC7-D399B8273E2A}" name="Amount precepted on billing authority (£)_x000a_2024-25_x000a_[note e] [note f]"/>
    <tableColumn id="9" xr3:uid="{BB68357F-D98F-48DB-A23B-0449225C711E}" name="Tax base for precept purposes_x000a_2024-25_x000a_[note f]"/>
    <tableColumn id="10" xr3:uid="{9733776A-286B-43D7-823C-A52FFE7E434A}" name="Band D council tax (£)_x000a_2024-25_x000a_[note f] [note i]"/>
    <tableColumn id="11" xr3:uid="{6A7F5AB7-336C-4C66-94D9-09646C6A7825}" name="Amount precepted on billing authority (£)_x000a_2025-26_x000a_[note e]"/>
    <tableColumn id="12" xr3:uid="{C90F16B3-0028-48A6-AE7D-DAC8D7BCDB9B}" name="Tax base for precept purposes_x000a_2025-26_x000a_[note h]"/>
    <tableColumn id="13" xr3:uid="{2B542A6A-58EE-4B21-8269-687D56AE2B25}" name="Band D council tax (£)_x000a_2025-26_x000a_[note i]"/>
    <tableColumn id="14" xr3:uid="{70F18401-8ABE-4157-B426-EF98338B7346}" name="MHCLG Parish_x000a_Code"/>
    <tableColumn id="15" xr3:uid="{1418F16D-0B09-4E98-9902-1670225878F4}" name="Notes"/>
    <tableColumn id="16" xr3:uid="{590DA475-AB8B-4D7F-ACCB-039EA6D0C8A1}" name="Precept increas"/>
    <tableColumn id="17" xr3:uid="{3A109946-A219-42A0-9AFF-DB4FD2E10964}" name="Band D Increase"/>
    <tableColumn id="18" xr3:uid="{7254E805-09C8-46B5-99E2-B1F72E327040}" name="Precept Band"/>
    <tableColumn id="19" xr3:uid="{7CA400C4-7EEE-449C-8F17-83D796F0946B}" name="Parish Status"/>
    <tableColumn id="20" xr3:uid="{B1FAFB8D-FADC-438A-9F8D-19598E85EF41}" name="Parish name2"/>
    <tableColumn id="21" xr3:uid="{591D8E2D-2F60-4BA5-8A4C-E343D7FC21F6}" name="ons code"/>
    <tableColumn id="22" xr3:uid="{67E1C874-8390-480F-8299-EE95BADE33E8}" name="Pop by Name"/>
    <tableColumn id="23" xr3:uid="{60BF6164-EA3A-472A-A65E-78748222AB41}" name="Pop by code amended"/>
    <tableColumn id="24" xr3:uid="{80255D46-90CD-4832-B8E0-5C71023B2C49}" name="Population band"/>
    <tableColumn id="25" xr3:uid="{0EBC0C09-37B0-435D-9973-66F68471DC4C}" name="Precept per resident"/>
    <tableColumn id="26" xr3:uid="{26053342-E1B0-456C-BC6E-7D6EDCA0CE2D}" name="Status"/>
    <tableColumn id="27" xr3:uid="{36CDC325-2AE6-4AD4-8CFA-90749D4D0987}" name="Check"/>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CE1F-32C9-45DF-B0E7-2940F4A3F510}">
  <dimension ref="A2:J14"/>
  <sheetViews>
    <sheetView tabSelected="1" workbookViewId="0">
      <selection activeCell="H4" sqref="H4"/>
    </sheetView>
  </sheetViews>
  <sheetFormatPr defaultRowHeight="13.2" x14ac:dyDescent="0.25"/>
  <cols>
    <col min="1" max="1" width="23.33203125" bestFit="1" customWidth="1"/>
    <col min="2" max="2" width="19.109375" bestFit="1" customWidth="1"/>
    <col min="3" max="3" width="23.5546875" bestFit="1" customWidth="1"/>
    <col min="4" max="4" width="24.44140625" bestFit="1" customWidth="1"/>
    <col min="7" max="7" width="32.77734375" bestFit="1" customWidth="1"/>
    <col min="8" max="8" width="20" customWidth="1"/>
    <col min="9" max="9" width="15.6640625" customWidth="1"/>
    <col min="10" max="10" width="19.77734375" customWidth="1"/>
  </cols>
  <sheetData>
    <row r="2" spans="1:10" ht="13.8" thickBot="1" x14ac:dyDescent="0.3"/>
    <row r="3" spans="1:10" ht="53.4" thickTop="1" thickBot="1" x14ac:dyDescent="0.3">
      <c r="A3" s="21" t="s">
        <v>584</v>
      </c>
      <c r="B3" s="17" t="s">
        <v>583</v>
      </c>
      <c r="C3" s="26" t="s">
        <v>587</v>
      </c>
      <c r="D3" s="25" t="s">
        <v>586</v>
      </c>
      <c r="G3" s="43" t="s">
        <v>893</v>
      </c>
      <c r="H3" s="44" t="s">
        <v>895</v>
      </c>
      <c r="I3" s="44" t="s">
        <v>891</v>
      </c>
      <c r="J3" s="45" t="s">
        <v>892</v>
      </c>
    </row>
    <row r="4" spans="1:10" ht="18" thickBot="1" x14ac:dyDescent="0.3">
      <c r="A4" s="22" t="s">
        <v>572</v>
      </c>
      <c r="B4" s="17">
        <v>2</v>
      </c>
      <c r="C4" s="27">
        <v>0.12947383142449972</v>
      </c>
      <c r="D4" s="28">
        <v>0.11085711548997501</v>
      </c>
      <c r="G4" s="46" t="s">
        <v>572</v>
      </c>
      <c r="H4" s="47">
        <v>2</v>
      </c>
      <c r="I4" s="48">
        <v>0.12947383142449972</v>
      </c>
      <c r="J4" s="49">
        <v>0.11085711548997501</v>
      </c>
    </row>
    <row r="5" spans="1:10" ht="18" thickBot="1" x14ac:dyDescent="0.3">
      <c r="A5" s="23" t="s">
        <v>573</v>
      </c>
      <c r="B5" s="35">
        <v>8</v>
      </c>
      <c r="C5" s="29">
        <v>7.7641281982696014E-2</v>
      </c>
      <c r="D5" s="30">
        <v>6.0211065617141304E-2</v>
      </c>
      <c r="G5" s="46" t="s">
        <v>573</v>
      </c>
      <c r="H5" s="47">
        <v>8</v>
      </c>
      <c r="I5" s="48">
        <v>7.7641281982696014E-2</v>
      </c>
      <c r="J5" s="49">
        <v>6.0211065617141304E-2</v>
      </c>
    </row>
    <row r="6" spans="1:10" ht="18" thickBot="1" x14ac:dyDescent="0.3">
      <c r="A6" s="23" t="s">
        <v>574</v>
      </c>
      <c r="B6" s="35">
        <v>12</v>
      </c>
      <c r="C6" s="29">
        <v>9.2311930814383311E-2</v>
      </c>
      <c r="D6" s="30">
        <v>7.5785031013837531E-2</v>
      </c>
      <c r="G6" s="46" t="s">
        <v>574</v>
      </c>
      <c r="H6" s="47">
        <v>12</v>
      </c>
      <c r="I6" s="48">
        <v>9.2311930814383311E-2</v>
      </c>
      <c r="J6" s="49">
        <v>7.5785031013837531E-2</v>
      </c>
    </row>
    <row r="7" spans="1:10" ht="18" thickBot="1" x14ac:dyDescent="0.3">
      <c r="A7" s="23" t="s">
        <v>575</v>
      </c>
      <c r="B7" s="35">
        <v>20</v>
      </c>
      <c r="C7" s="29">
        <v>0.11915383099422194</v>
      </c>
      <c r="D7" s="30">
        <v>8.80828067244043E-2</v>
      </c>
      <c r="G7" s="46" t="s">
        <v>575</v>
      </c>
      <c r="H7" s="47">
        <v>20</v>
      </c>
      <c r="I7" s="48">
        <v>0.11915383099422194</v>
      </c>
      <c r="J7" s="49">
        <v>8.80828067244043E-2</v>
      </c>
    </row>
    <row r="8" spans="1:10" ht="18" thickBot="1" x14ac:dyDescent="0.3">
      <c r="A8" s="23" t="s">
        <v>576</v>
      </c>
      <c r="B8" s="35">
        <v>16</v>
      </c>
      <c r="C8" s="29">
        <v>0.1220348132539134</v>
      </c>
      <c r="D8" s="30">
        <v>9.8994356838789044E-2</v>
      </c>
      <c r="G8" s="46" t="s">
        <v>576</v>
      </c>
      <c r="H8" s="47">
        <v>16</v>
      </c>
      <c r="I8" s="48">
        <v>0.1220348132539134</v>
      </c>
      <c r="J8" s="49">
        <v>9.8994356838789044E-2</v>
      </c>
    </row>
    <row r="9" spans="1:10" ht="18" thickBot="1" x14ac:dyDescent="0.3">
      <c r="A9" s="23" t="s">
        <v>577</v>
      </c>
      <c r="B9" s="35">
        <v>30</v>
      </c>
      <c r="C9" s="29">
        <v>7.8509196316928861E-2</v>
      </c>
      <c r="D9" s="30">
        <v>4.5884696724359617E-2</v>
      </c>
      <c r="G9" s="46" t="s">
        <v>577</v>
      </c>
      <c r="H9" s="47">
        <v>30</v>
      </c>
      <c r="I9" s="48">
        <v>7.8509196316928861E-2</v>
      </c>
      <c r="J9" s="49">
        <v>4.5884696724359617E-2</v>
      </c>
    </row>
    <row r="10" spans="1:10" ht="18" thickBot="1" x14ac:dyDescent="0.3">
      <c r="A10" s="23" t="s">
        <v>578</v>
      </c>
      <c r="B10" s="35">
        <v>61</v>
      </c>
      <c r="C10" s="29">
        <v>8.2493389889494631E-2</v>
      </c>
      <c r="D10" s="30">
        <v>4.7358103570753221E-2</v>
      </c>
      <c r="G10" s="46" t="s">
        <v>578</v>
      </c>
      <c r="H10" s="47">
        <v>61</v>
      </c>
      <c r="I10" s="48">
        <v>8.2493389889494631E-2</v>
      </c>
      <c r="J10" s="49">
        <v>4.7358103570753221E-2</v>
      </c>
    </row>
    <row r="11" spans="1:10" ht="18" thickBot="1" x14ac:dyDescent="0.3">
      <c r="A11" s="23" t="s">
        <v>579</v>
      </c>
      <c r="B11" s="35">
        <v>90</v>
      </c>
      <c r="C11" s="29">
        <v>5.3264380929535254E-2</v>
      </c>
      <c r="D11" s="30">
        <v>1.678226137440918E-2</v>
      </c>
      <c r="G11" s="46" t="s">
        <v>579</v>
      </c>
      <c r="H11" s="47">
        <v>90</v>
      </c>
      <c r="I11" s="48">
        <v>5.3264380929535254E-2</v>
      </c>
      <c r="J11" s="49">
        <v>1.678226137440918E-2</v>
      </c>
    </row>
    <row r="12" spans="1:10" ht="18" thickBot="1" x14ac:dyDescent="0.3">
      <c r="A12" s="23" t="s">
        <v>580</v>
      </c>
      <c r="B12" s="35">
        <v>28</v>
      </c>
      <c r="C12" s="29"/>
      <c r="D12" s="30"/>
      <c r="G12" s="46" t="s">
        <v>580</v>
      </c>
      <c r="H12" s="47">
        <v>28</v>
      </c>
      <c r="I12" s="48"/>
      <c r="J12" s="49"/>
    </row>
    <row r="13" spans="1:10" ht="18" thickBot="1" x14ac:dyDescent="0.3">
      <c r="A13" s="24" t="s">
        <v>585</v>
      </c>
      <c r="B13" s="38">
        <v>267</v>
      </c>
      <c r="C13" s="31">
        <v>7.7425195300650368E-2</v>
      </c>
      <c r="D13" s="32">
        <v>4.491287746960422E-2</v>
      </c>
      <c r="G13" s="50" t="s">
        <v>894</v>
      </c>
      <c r="H13" s="51">
        <v>267</v>
      </c>
      <c r="I13" s="52">
        <v>7.7425195300650368E-2</v>
      </c>
      <c r="J13" s="53">
        <v>4.491287746960422E-2</v>
      </c>
    </row>
    <row r="14" spans="1:10" ht="13.8" thickTop="1" x14ac:dyDescent="0.25"/>
  </sheetData>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D18C8-3CB3-40CD-8816-11E1FACEBAA4}">
  <dimension ref="A1:AA269"/>
  <sheetViews>
    <sheetView topLeftCell="A44" workbookViewId="0">
      <pane xSplit="13356" topLeftCell="W1" activePane="topRight"/>
      <selection activeCell="D49" sqref="A1:XFD1048576"/>
      <selection pane="topRight" activeCell="Y50" sqref="Y50"/>
    </sheetView>
  </sheetViews>
  <sheetFormatPr defaultRowHeight="13.8" x14ac:dyDescent="0.25"/>
  <cols>
    <col min="6" max="6" width="4" bestFit="1" customWidth="1"/>
    <col min="7" max="7" width="18.21875" bestFit="1" customWidth="1"/>
    <col min="8" max="8" width="11.88671875" customWidth="1"/>
    <col min="9" max="9" width="15.33203125" customWidth="1"/>
    <col min="10" max="10" width="11.44140625" customWidth="1"/>
    <col min="11" max="11" width="14.5546875" customWidth="1"/>
    <col min="12" max="12" width="14.33203125" customWidth="1"/>
    <col min="13" max="13" width="15.44140625" customWidth="1"/>
    <col min="14" max="14" width="12.44140625" bestFit="1" customWidth="1"/>
    <col min="19" max="19" width="27.5546875" customWidth="1"/>
    <col min="20" max="20" width="8.88671875" style="33"/>
    <col min="21" max="25" width="25.88671875" style="33" customWidth="1"/>
    <col min="26" max="26" width="14.6640625" style="33" customWidth="1"/>
  </cols>
  <sheetData>
    <row r="1" spans="1:27" s="7" customFormat="1" ht="165" customHeight="1" x14ac:dyDescent="0.3">
      <c r="A1" s="8" t="s">
        <v>25</v>
      </c>
      <c r="B1" s="8" t="s">
        <v>26</v>
      </c>
      <c r="C1" s="9" t="s">
        <v>27</v>
      </c>
      <c r="D1" s="8" t="s">
        <v>28</v>
      </c>
      <c r="E1" s="8" t="s">
        <v>29</v>
      </c>
      <c r="F1" s="8" t="s">
        <v>1</v>
      </c>
      <c r="G1" s="8" t="s">
        <v>30</v>
      </c>
      <c r="H1" s="10" t="s">
        <v>31</v>
      </c>
      <c r="I1" s="10" t="s">
        <v>32</v>
      </c>
      <c r="J1" s="10" t="s">
        <v>33</v>
      </c>
      <c r="K1" s="10" t="s">
        <v>34</v>
      </c>
      <c r="L1" s="11" t="s">
        <v>35</v>
      </c>
      <c r="M1" s="10" t="s">
        <v>36</v>
      </c>
      <c r="N1" s="3" t="s">
        <v>37</v>
      </c>
      <c r="O1" s="12" t="s">
        <v>0</v>
      </c>
      <c r="P1" s="7" t="s">
        <v>571</v>
      </c>
      <c r="Q1" s="7" t="s">
        <v>582</v>
      </c>
      <c r="R1" s="7" t="s">
        <v>581</v>
      </c>
      <c r="S1" s="7" t="s">
        <v>588</v>
      </c>
      <c r="T1" s="33" t="s">
        <v>570</v>
      </c>
      <c r="U1" s="33" t="s">
        <v>589</v>
      </c>
      <c r="V1" s="33" t="s">
        <v>877</v>
      </c>
      <c r="W1" s="33" t="s">
        <v>878</v>
      </c>
      <c r="X1" s="33" t="s">
        <v>890</v>
      </c>
      <c r="Y1" s="33" t="s">
        <v>876</v>
      </c>
      <c r="Z1" s="33" t="s">
        <v>590</v>
      </c>
      <c r="AA1" s="7" t="s">
        <v>873</v>
      </c>
    </row>
    <row r="2" spans="1:27" ht="24.9" customHeight="1" x14ac:dyDescent="0.25">
      <c r="A2" s="2" t="s">
        <v>18</v>
      </c>
      <c r="B2" s="2" t="s">
        <v>19</v>
      </c>
      <c r="C2" s="2" t="s">
        <v>20</v>
      </c>
      <c r="D2" s="2" t="s">
        <v>414</v>
      </c>
      <c r="E2" s="2" t="s">
        <v>4</v>
      </c>
      <c r="F2" s="2" t="s">
        <v>2</v>
      </c>
      <c r="G2" s="2" t="s">
        <v>39</v>
      </c>
      <c r="H2" s="4">
        <v>38430</v>
      </c>
      <c r="I2" s="5">
        <v>859.43</v>
      </c>
      <c r="J2" s="5">
        <v>44.72</v>
      </c>
      <c r="K2" s="4">
        <v>68185</v>
      </c>
      <c r="L2" s="5">
        <v>960.81</v>
      </c>
      <c r="M2" s="5">
        <v>70.97</v>
      </c>
      <c r="N2" s="6" t="s">
        <v>415</v>
      </c>
      <c r="O2" s="13"/>
      <c r="P2" s="15">
        <f t="shared" ref="P2:P33" si="0">(K2-H2)/H2</f>
        <v>0.7742648972157169</v>
      </c>
      <c r="Q2" s="16">
        <f t="shared" ref="Q2:Q33" si="1">(M2-J2)/J2</f>
        <v>0.58698568872987478</v>
      </c>
      <c r="R2" t="s">
        <v>576</v>
      </c>
      <c r="T2" s="33" t="s">
        <v>414</v>
      </c>
      <c r="U2" s="33" t="s">
        <v>699</v>
      </c>
      <c r="V2" s="33" t="e">
        <f>VLOOKUP(T2,[2]Data!$A:$C,3,FALSE)</f>
        <v>#N/A</v>
      </c>
      <c r="W2" s="33" t="s">
        <v>875</v>
      </c>
      <c r="X2" s="33" t="s">
        <v>875</v>
      </c>
      <c r="Z2" s="33" t="s">
        <v>592</v>
      </c>
      <c r="AA2" t="b">
        <f t="shared" ref="AA2:AA65" si="2">T2=D2</f>
        <v>1</v>
      </c>
    </row>
    <row r="3" spans="1:27" ht="24.9" customHeight="1" x14ac:dyDescent="0.25">
      <c r="A3" s="2" t="s">
        <v>14</v>
      </c>
      <c r="B3" s="2" t="s">
        <v>15</v>
      </c>
      <c r="C3" s="2" t="s">
        <v>16</v>
      </c>
      <c r="D3" s="2" t="s">
        <v>372</v>
      </c>
      <c r="E3" s="2" t="s">
        <v>4</v>
      </c>
      <c r="F3" s="2" t="s">
        <v>2</v>
      </c>
      <c r="G3" s="2" t="s">
        <v>39</v>
      </c>
      <c r="H3" s="4">
        <v>284813</v>
      </c>
      <c r="I3" s="5">
        <v>6610.6</v>
      </c>
      <c r="J3" s="5">
        <v>43.08</v>
      </c>
      <c r="K3" s="4">
        <v>294195</v>
      </c>
      <c r="L3" s="5">
        <v>6676.8</v>
      </c>
      <c r="M3" s="5">
        <v>44.06</v>
      </c>
      <c r="N3" s="6" t="s">
        <v>373</v>
      </c>
      <c r="O3" s="13"/>
      <c r="P3" s="15">
        <f t="shared" si="0"/>
        <v>3.2940912107242294E-2</v>
      </c>
      <c r="Q3" s="16">
        <f t="shared" si="1"/>
        <v>2.2748375116063233E-2</v>
      </c>
      <c r="R3" t="s">
        <v>574</v>
      </c>
      <c r="T3" s="33" t="s">
        <v>372</v>
      </c>
      <c r="U3" s="33" t="s">
        <v>784</v>
      </c>
      <c r="V3" s="33">
        <f>VLOOKUP(T3,[2]Data!$A:$C,3,FALSE)</f>
        <v>22145</v>
      </c>
      <c r="W3" s="33">
        <f>VLOOKUP(U3,[2]Data!$B$8:$C$273,2,FALSE)</f>
        <v>22145</v>
      </c>
      <c r="X3" s="33" t="s">
        <v>880</v>
      </c>
      <c r="Y3" s="33">
        <f t="shared" ref="Y3:Y66" si="3">K3/W3</f>
        <v>13.284940167080606</v>
      </c>
      <c r="Z3" s="33" t="s">
        <v>593</v>
      </c>
      <c r="AA3" t="b">
        <f t="shared" si="2"/>
        <v>1</v>
      </c>
    </row>
    <row r="4" spans="1:27" ht="24.9" customHeight="1" x14ac:dyDescent="0.25">
      <c r="A4" s="2" t="s">
        <v>8</v>
      </c>
      <c r="B4" s="2" t="s">
        <v>9</v>
      </c>
      <c r="C4" s="2" t="s">
        <v>10</v>
      </c>
      <c r="D4" s="2" t="s">
        <v>114</v>
      </c>
      <c r="E4" s="2" t="s">
        <v>4</v>
      </c>
      <c r="F4" s="2" t="s">
        <v>2</v>
      </c>
      <c r="G4" s="2" t="s">
        <v>39</v>
      </c>
      <c r="H4" s="4">
        <v>1673300</v>
      </c>
      <c r="I4" s="5">
        <v>7427.23</v>
      </c>
      <c r="J4" s="5">
        <v>225.29</v>
      </c>
      <c r="K4" s="4">
        <v>1923000</v>
      </c>
      <c r="L4" s="5">
        <v>7611.22</v>
      </c>
      <c r="M4" s="5">
        <v>252.65</v>
      </c>
      <c r="N4" s="6" t="s">
        <v>115</v>
      </c>
      <c r="O4" s="13"/>
      <c r="P4" s="15">
        <f t="shared" si="0"/>
        <v>0.1492260802008008</v>
      </c>
      <c r="Q4" s="16">
        <f t="shared" si="1"/>
        <v>0.12144347285720633</v>
      </c>
      <c r="R4" t="s">
        <v>572</v>
      </c>
      <c r="S4" t="e">
        <f>VLOOKUP(N4,'[1]data to maps sheet'!$K:$L,2,FALSE)</f>
        <v>#N/A</v>
      </c>
      <c r="T4" s="33" t="s">
        <v>114</v>
      </c>
      <c r="U4" s="33" t="s">
        <v>654</v>
      </c>
      <c r="V4" s="33">
        <f>VLOOKUP(T4,[2]Data!$A:$C,3,FALSE)</f>
        <v>20185</v>
      </c>
      <c r="W4" s="33">
        <v>20185</v>
      </c>
      <c r="X4" s="33" t="s">
        <v>880</v>
      </c>
      <c r="Y4" s="33">
        <f t="shared" si="3"/>
        <v>95.268763933614068</v>
      </c>
      <c r="Z4" s="33" t="s">
        <v>593</v>
      </c>
      <c r="AA4" t="b">
        <f t="shared" si="2"/>
        <v>1</v>
      </c>
    </row>
    <row r="5" spans="1:27" ht="24.9" customHeight="1" x14ac:dyDescent="0.25">
      <c r="A5" s="2" t="s">
        <v>22</v>
      </c>
      <c r="B5" s="2" t="s">
        <v>23</v>
      </c>
      <c r="C5" s="2" t="s">
        <v>24</v>
      </c>
      <c r="D5" s="2" t="s">
        <v>489</v>
      </c>
      <c r="E5" s="2" t="s">
        <v>4</v>
      </c>
      <c r="F5" s="2" t="s">
        <v>2</v>
      </c>
      <c r="G5" s="2" t="s">
        <v>39</v>
      </c>
      <c r="H5" s="4">
        <v>489600</v>
      </c>
      <c r="I5" s="5">
        <v>5339.54</v>
      </c>
      <c r="J5" s="5">
        <v>91.69</v>
      </c>
      <c r="K5" s="4">
        <v>522700</v>
      </c>
      <c r="L5" s="5">
        <v>5428.22</v>
      </c>
      <c r="M5" s="5">
        <v>96.29</v>
      </c>
      <c r="N5" s="6" t="s">
        <v>490</v>
      </c>
      <c r="O5" s="13"/>
      <c r="P5" s="15">
        <f t="shared" si="0"/>
        <v>6.7606209150326793E-2</v>
      </c>
      <c r="Q5" s="16">
        <f t="shared" si="1"/>
        <v>5.0169047878721874E-2</v>
      </c>
      <c r="R5" t="s">
        <v>573</v>
      </c>
      <c r="T5" s="33" t="s">
        <v>489</v>
      </c>
      <c r="U5" s="33" t="s">
        <v>623</v>
      </c>
      <c r="V5" s="33">
        <f>VLOOKUP(T5,[2]Data!$A:$C,3,FALSE)</f>
        <v>14198</v>
      </c>
      <c r="W5" s="33">
        <v>14198</v>
      </c>
      <c r="X5" s="33" t="s">
        <v>881</v>
      </c>
      <c r="Y5" s="33">
        <f t="shared" si="3"/>
        <v>36.81504437244682</v>
      </c>
      <c r="Z5" s="33" t="s">
        <v>592</v>
      </c>
      <c r="AA5" t="b">
        <f t="shared" si="2"/>
        <v>1</v>
      </c>
    </row>
    <row r="6" spans="1:27" ht="24.9" customHeight="1" x14ac:dyDescent="0.25">
      <c r="A6" s="2" t="s">
        <v>18</v>
      </c>
      <c r="B6" s="2" t="s">
        <v>19</v>
      </c>
      <c r="C6" s="2" t="s">
        <v>20</v>
      </c>
      <c r="D6" s="2" t="s">
        <v>20</v>
      </c>
      <c r="E6" s="2" t="s">
        <v>4</v>
      </c>
      <c r="F6" s="2" t="s">
        <v>2</v>
      </c>
      <c r="G6" s="2" t="s">
        <v>39</v>
      </c>
      <c r="H6" s="4">
        <v>966355</v>
      </c>
      <c r="I6" s="5">
        <v>4360.88</v>
      </c>
      <c r="J6" s="5">
        <v>221.6</v>
      </c>
      <c r="K6" s="4">
        <v>1072385</v>
      </c>
      <c r="L6" s="5">
        <v>4398.18</v>
      </c>
      <c r="M6" s="5">
        <v>243.82</v>
      </c>
      <c r="N6" s="6" t="s">
        <v>469</v>
      </c>
      <c r="O6" s="13"/>
      <c r="P6" s="15">
        <f t="shared" si="0"/>
        <v>0.10972158264819865</v>
      </c>
      <c r="Q6" s="16">
        <f t="shared" si="1"/>
        <v>0.10027075812274368</v>
      </c>
      <c r="R6" t="s">
        <v>572</v>
      </c>
      <c r="T6" s="33" t="s">
        <v>20</v>
      </c>
      <c r="U6" s="33" t="s">
        <v>822</v>
      </c>
      <c r="V6" s="33" t="e">
        <f>VLOOKUP(T6,[2]Data!$A:$C,3,FALSE)</f>
        <v>#N/A</v>
      </c>
      <c r="W6" s="33">
        <f>VLOOKUP(U6,[2]Data!$B$8:$C$273,2,FALSE)</f>
        <v>13381</v>
      </c>
      <c r="X6" s="33" t="s">
        <v>881</v>
      </c>
      <c r="Y6" s="33">
        <f t="shared" si="3"/>
        <v>80.142366041401985</v>
      </c>
      <c r="Z6" s="33" t="s">
        <v>593</v>
      </c>
      <c r="AA6" t="b">
        <f t="shared" si="2"/>
        <v>1</v>
      </c>
    </row>
    <row r="7" spans="1:27" ht="24.9" customHeight="1" x14ac:dyDescent="0.25">
      <c r="A7" s="2" t="s">
        <v>5</v>
      </c>
      <c r="B7" s="2" t="s">
        <v>6</v>
      </c>
      <c r="C7" s="2" t="s">
        <v>7</v>
      </c>
      <c r="D7" s="2" t="s">
        <v>46</v>
      </c>
      <c r="E7" s="2" t="s">
        <v>4</v>
      </c>
      <c r="F7" s="2" t="s">
        <v>2</v>
      </c>
      <c r="G7" s="2" t="s">
        <v>39</v>
      </c>
      <c r="H7" s="4">
        <v>241579</v>
      </c>
      <c r="I7" s="5">
        <v>5014.2</v>
      </c>
      <c r="J7" s="5">
        <v>48.18</v>
      </c>
      <c r="K7" s="4">
        <v>260263</v>
      </c>
      <c r="L7" s="5">
        <v>5049.8</v>
      </c>
      <c r="M7" s="5">
        <v>51.54</v>
      </c>
      <c r="N7" s="6" t="s">
        <v>47</v>
      </c>
      <c r="O7" s="13"/>
      <c r="P7" s="15">
        <f t="shared" si="0"/>
        <v>7.7341159620662389E-2</v>
      </c>
      <c r="Q7" s="16">
        <f t="shared" si="1"/>
        <v>6.9738480697384794E-2</v>
      </c>
      <c r="R7" t="s">
        <v>574</v>
      </c>
      <c r="T7" s="33" t="s">
        <v>46</v>
      </c>
      <c r="U7" s="33" t="s">
        <v>647</v>
      </c>
      <c r="V7" s="33">
        <f>VLOOKUP(T7,[2]Data!$A:$C,3,FALSE)</f>
        <v>12021</v>
      </c>
      <c r="W7" s="33">
        <f>VLOOKUP(U7,[2]Data!$B$8:$C$273,2,FALSE)</f>
        <v>12021</v>
      </c>
      <c r="X7" s="33" t="s">
        <v>881</v>
      </c>
      <c r="Y7" s="33">
        <f t="shared" si="3"/>
        <v>21.650694617752269</v>
      </c>
      <c r="Z7" s="33" t="s">
        <v>593</v>
      </c>
      <c r="AA7" t="b">
        <f t="shared" si="2"/>
        <v>1</v>
      </c>
    </row>
    <row r="8" spans="1:27" ht="24.9" customHeight="1" x14ac:dyDescent="0.25">
      <c r="A8" s="2" t="s">
        <v>22</v>
      </c>
      <c r="B8" s="2" t="s">
        <v>23</v>
      </c>
      <c r="C8" s="2" t="s">
        <v>24</v>
      </c>
      <c r="D8" s="2" t="s">
        <v>498</v>
      </c>
      <c r="E8" s="2" t="s">
        <v>4</v>
      </c>
      <c r="F8" s="2" t="s">
        <v>2</v>
      </c>
      <c r="G8" s="2" t="s">
        <v>39</v>
      </c>
      <c r="H8" s="4">
        <v>260000</v>
      </c>
      <c r="I8" s="5">
        <v>4080.93</v>
      </c>
      <c r="J8" s="5">
        <v>63.71</v>
      </c>
      <c r="K8" s="4">
        <v>265800</v>
      </c>
      <c r="L8" s="5">
        <v>4243.24</v>
      </c>
      <c r="M8" s="5">
        <v>62.64</v>
      </c>
      <c r="N8" s="6" t="s">
        <v>499</v>
      </c>
      <c r="O8" s="13"/>
      <c r="P8" s="15">
        <f t="shared" si="0"/>
        <v>2.2307692307692306E-2</v>
      </c>
      <c r="Q8" s="16">
        <f t="shared" si="1"/>
        <v>-1.679485167163711E-2</v>
      </c>
      <c r="R8" t="s">
        <v>574</v>
      </c>
      <c r="T8" s="33" t="s">
        <v>498</v>
      </c>
      <c r="U8" s="33" t="s">
        <v>652</v>
      </c>
      <c r="V8" s="33">
        <f>VLOOKUP(T8,[2]Data!$A:$C,3,FALSE)</f>
        <v>10870</v>
      </c>
      <c r="W8" s="34">
        <v>10870</v>
      </c>
      <c r="X8" s="33" t="s">
        <v>881</v>
      </c>
      <c r="Y8" s="33">
        <f t="shared" si="3"/>
        <v>24.452621895124196</v>
      </c>
      <c r="Z8" s="33" t="s">
        <v>592</v>
      </c>
      <c r="AA8" t="b">
        <f t="shared" si="2"/>
        <v>1</v>
      </c>
    </row>
    <row r="9" spans="1:27" ht="24.9" customHeight="1" x14ac:dyDescent="0.25">
      <c r="A9" s="2" t="s">
        <v>22</v>
      </c>
      <c r="B9" s="2" t="s">
        <v>23</v>
      </c>
      <c r="C9" s="2" t="s">
        <v>24</v>
      </c>
      <c r="D9" s="2" t="s">
        <v>24</v>
      </c>
      <c r="E9" s="2" t="s">
        <v>4</v>
      </c>
      <c r="F9" s="2" t="s">
        <v>2</v>
      </c>
      <c r="G9" s="2" t="s">
        <v>39</v>
      </c>
      <c r="H9" s="4">
        <v>494540</v>
      </c>
      <c r="I9" s="5">
        <v>3594.45</v>
      </c>
      <c r="J9" s="5">
        <v>137.58000000000001</v>
      </c>
      <c r="K9" s="4">
        <v>531567</v>
      </c>
      <c r="L9" s="5">
        <v>3642.09</v>
      </c>
      <c r="M9" s="5">
        <v>145.94999999999999</v>
      </c>
      <c r="N9" s="6" t="s">
        <v>553</v>
      </c>
      <c r="O9" s="13"/>
      <c r="P9" s="15">
        <f t="shared" si="0"/>
        <v>7.487159784850568E-2</v>
      </c>
      <c r="Q9" s="16">
        <f t="shared" si="1"/>
        <v>6.0837331007413689E-2</v>
      </c>
      <c r="R9" t="s">
        <v>573</v>
      </c>
      <c r="T9" s="33" t="s">
        <v>24</v>
      </c>
      <c r="U9" s="33" t="s">
        <v>832</v>
      </c>
      <c r="V9" s="33">
        <f>VLOOKUP(T9,[2]Data!$A:$C,3,FALSE)</f>
        <v>10663</v>
      </c>
      <c r="W9" s="33">
        <f>VLOOKUP(U9,[2]Data!$B$8:$C$273,2,FALSE)</f>
        <v>10663</v>
      </c>
      <c r="X9" s="33" t="s">
        <v>881</v>
      </c>
      <c r="Y9" s="33">
        <f t="shared" si="3"/>
        <v>49.851542717809245</v>
      </c>
      <c r="Z9" s="33" t="s">
        <v>593</v>
      </c>
      <c r="AA9" t="b">
        <f t="shared" si="2"/>
        <v>1</v>
      </c>
    </row>
    <row r="10" spans="1:27" ht="24.9" customHeight="1" x14ac:dyDescent="0.25">
      <c r="A10" s="2" t="s">
        <v>11</v>
      </c>
      <c r="B10" s="2" t="s">
        <v>12</v>
      </c>
      <c r="C10" s="2" t="s">
        <v>13</v>
      </c>
      <c r="D10" s="2" t="s">
        <v>60</v>
      </c>
      <c r="E10" s="2" t="s">
        <v>4</v>
      </c>
      <c r="F10" s="2" t="s">
        <v>2</v>
      </c>
      <c r="G10" s="2" t="s">
        <v>39</v>
      </c>
      <c r="H10" s="4">
        <v>224860</v>
      </c>
      <c r="I10" s="5">
        <v>3515.62</v>
      </c>
      <c r="J10" s="5">
        <v>63.96</v>
      </c>
      <c r="K10" s="4">
        <v>229357</v>
      </c>
      <c r="L10" s="5">
        <v>3564.31</v>
      </c>
      <c r="M10" s="5">
        <v>64.349999999999994</v>
      </c>
      <c r="N10" s="6" t="s">
        <v>367</v>
      </c>
      <c r="O10" s="13"/>
      <c r="P10" s="15">
        <f t="shared" si="0"/>
        <v>1.9999110557680333E-2</v>
      </c>
      <c r="Q10" s="16">
        <f t="shared" si="1"/>
        <v>6.097560975609654E-3</v>
      </c>
      <c r="R10" t="s">
        <v>575</v>
      </c>
      <c r="T10" s="33" t="s">
        <v>60</v>
      </c>
      <c r="U10" s="33" t="s">
        <v>847</v>
      </c>
      <c r="V10" s="33" t="e">
        <f>VLOOKUP(T10,[2]Data!$A:$C,3,FALSE)</f>
        <v>#N/A</v>
      </c>
      <c r="W10" s="33">
        <f>VLOOKUP(U10,[2]Data!$B$8:$C$273,2,FALSE)</f>
        <v>10333</v>
      </c>
      <c r="X10" s="33" t="s">
        <v>881</v>
      </c>
      <c r="Y10" s="33">
        <f t="shared" si="3"/>
        <v>22.196554727571858</v>
      </c>
      <c r="Z10" s="33" t="s">
        <v>592</v>
      </c>
      <c r="AA10" t="b">
        <f t="shared" si="2"/>
        <v>1</v>
      </c>
    </row>
    <row r="11" spans="1:27" ht="24.9" customHeight="1" x14ac:dyDescent="0.25">
      <c r="A11" s="2" t="s">
        <v>11</v>
      </c>
      <c r="B11" s="2" t="s">
        <v>12</v>
      </c>
      <c r="C11" s="2" t="s">
        <v>13</v>
      </c>
      <c r="D11" s="2" t="s">
        <v>332</v>
      </c>
      <c r="E11" s="2" t="s">
        <v>4</v>
      </c>
      <c r="F11" s="2" t="s">
        <v>2</v>
      </c>
      <c r="G11" s="2" t="s">
        <v>39</v>
      </c>
      <c r="H11" s="4">
        <v>777449</v>
      </c>
      <c r="I11" s="5">
        <v>3499.26</v>
      </c>
      <c r="J11" s="5">
        <v>222.18</v>
      </c>
      <c r="K11" s="4">
        <v>781018</v>
      </c>
      <c r="L11" s="5">
        <v>3585.38</v>
      </c>
      <c r="M11" s="5">
        <v>217.83</v>
      </c>
      <c r="N11" s="6" t="s">
        <v>333</v>
      </c>
      <c r="O11" s="13"/>
      <c r="P11" s="15">
        <f t="shared" si="0"/>
        <v>4.5906548210879429E-3</v>
      </c>
      <c r="Q11" s="16">
        <f t="shared" si="1"/>
        <v>-1.9578719956791765E-2</v>
      </c>
      <c r="R11" t="s">
        <v>573</v>
      </c>
      <c r="T11" s="33" t="s">
        <v>332</v>
      </c>
      <c r="U11" s="33" t="s">
        <v>746</v>
      </c>
      <c r="V11" s="33">
        <f>VLOOKUP(T11,[2]Data!$A:$C,3,FALSE)</f>
        <v>10038</v>
      </c>
      <c r="W11" s="33">
        <f>VLOOKUP(U11,[2]Data!$B$8:$C$273,2,FALSE)</f>
        <v>10038</v>
      </c>
      <c r="X11" s="33" t="s">
        <v>881</v>
      </c>
      <c r="Y11" s="33">
        <f t="shared" si="3"/>
        <v>77.806136680613662</v>
      </c>
      <c r="Z11" s="33" t="s">
        <v>593</v>
      </c>
      <c r="AA11" t="b">
        <f t="shared" si="2"/>
        <v>1</v>
      </c>
    </row>
    <row r="12" spans="1:27" ht="24.9" customHeight="1" x14ac:dyDescent="0.25">
      <c r="A12" s="2" t="s">
        <v>11</v>
      </c>
      <c r="B12" s="2" t="s">
        <v>12</v>
      </c>
      <c r="C12" s="2" t="s">
        <v>13</v>
      </c>
      <c r="D12" s="2" t="s">
        <v>306</v>
      </c>
      <c r="E12" s="2" t="s">
        <v>4</v>
      </c>
      <c r="F12" s="2" t="s">
        <v>2</v>
      </c>
      <c r="G12" s="2" t="s">
        <v>39</v>
      </c>
      <c r="H12" s="4">
        <v>505000</v>
      </c>
      <c r="I12" s="5">
        <v>3049.02</v>
      </c>
      <c r="J12" s="5">
        <v>165.63</v>
      </c>
      <c r="K12" s="4">
        <v>560000</v>
      </c>
      <c r="L12" s="5">
        <v>3146.32</v>
      </c>
      <c r="M12" s="5">
        <v>177.99</v>
      </c>
      <c r="N12" s="6" t="s">
        <v>307</v>
      </c>
      <c r="O12" s="13"/>
      <c r="P12" s="15">
        <f t="shared" si="0"/>
        <v>0.10891089108910891</v>
      </c>
      <c r="Q12" s="16">
        <f t="shared" si="1"/>
        <v>7.462416228944041E-2</v>
      </c>
      <c r="R12" t="s">
        <v>573</v>
      </c>
      <c r="T12" s="33" t="s">
        <v>306</v>
      </c>
      <c r="U12" s="33" t="s">
        <v>660</v>
      </c>
      <c r="V12" s="33" t="e">
        <f>VLOOKUP(T12,[2]Data!$A:$C,3,FALSE)</f>
        <v>#N/A</v>
      </c>
      <c r="W12" s="33">
        <f>VLOOKUP(U12,[2]Data!$B$8:$C$273,2,FALSE)</f>
        <v>9275</v>
      </c>
      <c r="X12" s="33" t="s">
        <v>882</v>
      </c>
      <c r="Y12" s="33">
        <f t="shared" si="3"/>
        <v>60.377358490566039</v>
      </c>
      <c r="Z12" s="33" t="s">
        <v>593</v>
      </c>
      <c r="AA12" t="b">
        <f t="shared" si="2"/>
        <v>1</v>
      </c>
    </row>
    <row r="13" spans="1:27" ht="24.9" customHeight="1" x14ac:dyDescent="0.25">
      <c r="A13" s="2" t="s">
        <v>22</v>
      </c>
      <c r="B13" s="2" t="s">
        <v>23</v>
      </c>
      <c r="C13" s="2" t="s">
        <v>24</v>
      </c>
      <c r="D13" s="2" t="s">
        <v>493</v>
      </c>
      <c r="E13" s="2" t="s">
        <v>4</v>
      </c>
      <c r="F13" s="2" t="s">
        <v>2</v>
      </c>
      <c r="G13" s="2" t="s">
        <v>39</v>
      </c>
      <c r="H13" s="4">
        <v>328180</v>
      </c>
      <c r="I13" s="5">
        <v>3446.12</v>
      </c>
      <c r="J13" s="5">
        <v>95.23</v>
      </c>
      <c r="K13" s="4">
        <v>333900</v>
      </c>
      <c r="L13" s="5">
        <v>3371.37</v>
      </c>
      <c r="M13" s="5">
        <v>99.04</v>
      </c>
      <c r="N13" s="6" t="s">
        <v>494</v>
      </c>
      <c r="O13" s="13"/>
      <c r="P13" s="15">
        <f t="shared" si="0"/>
        <v>1.7429459442988605E-2</v>
      </c>
      <c r="Q13" s="16">
        <f t="shared" si="1"/>
        <v>4.000840071406072E-2</v>
      </c>
      <c r="R13" t="s">
        <v>574</v>
      </c>
      <c r="T13" s="33" t="s">
        <v>493</v>
      </c>
      <c r="U13" s="33" t="s">
        <v>638</v>
      </c>
      <c r="V13" s="33">
        <f>VLOOKUP(T13,[2]Data!$A:$C,3,FALSE)</f>
        <v>9205</v>
      </c>
      <c r="W13" s="33">
        <f>VLOOKUP(U13,[2]Data!$B$8:$C$273,2,FALSE)</f>
        <v>9205</v>
      </c>
      <c r="X13" s="33" t="s">
        <v>882</v>
      </c>
      <c r="Y13" s="33">
        <f t="shared" si="3"/>
        <v>36.273764258555133</v>
      </c>
      <c r="Z13" s="33" t="s">
        <v>592</v>
      </c>
      <c r="AA13" t="b">
        <f t="shared" si="2"/>
        <v>1</v>
      </c>
    </row>
    <row r="14" spans="1:27" ht="24.9" customHeight="1" x14ac:dyDescent="0.25">
      <c r="A14" s="2" t="s">
        <v>11</v>
      </c>
      <c r="B14" s="2" t="s">
        <v>12</v>
      </c>
      <c r="C14" s="2" t="s">
        <v>13</v>
      </c>
      <c r="D14" s="2" t="s">
        <v>304</v>
      </c>
      <c r="E14" s="2" t="s">
        <v>4</v>
      </c>
      <c r="F14" s="2" t="s">
        <v>2</v>
      </c>
      <c r="G14" s="2" t="s">
        <v>39</v>
      </c>
      <c r="H14" s="4">
        <v>498601</v>
      </c>
      <c r="I14" s="5">
        <v>2515.8200000000002</v>
      </c>
      <c r="J14" s="5">
        <v>198.19</v>
      </c>
      <c r="K14" s="4">
        <v>545596</v>
      </c>
      <c r="L14" s="5">
        <v>2541.04</v>
      </c>
      <c r="M14" s="5">
        <v>214.71</v>
      </c>
      <c r="N14" s="6" t="s">
        <v>305</v>
      </c>
      <c r="O14" s="13"/>
      <c r="P14" s="15">
        <f t="shared" si="0"/>
        <v>9.4253721913915137E-2</v>
      </c>
      <c r="Q14" s="16">
        <f t="shared" si="1"/>
        <v>8.3354356930218532E-2</v>
      </c>
      <c r="R14" t="s">
        <v>573</v>
      </c>
      <c r="T14" s="33" t="s">
        <v>304</v>
      </c>
      <c r="U14" s="33" t="s">
        <v>653</v>
      </c>
      <c r="V14" s="33">
        <f>VLOOKUP(T14,[2]Data!$A:$C,3,FALSE)</f>
        <v>8773</v>
      </c>
      <c r="W14" s="33">
        <f>VLOOKUP(U14,[2]Data!$B$8:$C$273,2,FALSE)</f>
        <v>8773</v>
      </c>
      <c r="X14" s="33" t="s">
        <v>882</v>
      </c>
      <c r="Y14" s="33">
        <f t="shared" si="3"/>
        <v>62.190356776473273</v>
      </c>
      <c r="Z14" s="33" t="s">
        <v>593</v>
      </c>
      <c r="AA14" t="b">
        <f t="shared" si="2"/>
        <v>1</v>
      </c>
    </row>
    <row r="15" spans="1:27" ht="24.9" customHeight="1" x14ac:dyDescent="0.25">
      <c r="A15" s="2" t="s">
        <v>5</v>
      </c>
      <c r="B15" s="2" t="s">
        <v>6</v>
      </c>
      <c r="C15" s="2" t="s">
        <v>7</v>
      </c>
      <c r="D15" s="2" t="s">
        <v>48</v>
      </c>
      <c r="E15" s="2" t="s">
        <v>4</v>
      </c>
      <c r="F15" s="2" t="s">
        <v>2</v>
      </c>
      <c r="G15" s="2" t="s">
        <v>39</v>
      </c>
      <c r="H15" s="4">
        <v>92244</v>
      </c>
      <c r="I15" s="5">
        <v>3481.9</v>
      </c>
      <c r="J15" s="5">
        <v>26.49</v>
      </c>
      <c r="K15" s="4">
        <v>96505</v>
      </c>
      <c r="L15" s="5">
        <v>3523.3</v>
      </c>
      <c r="M15" s="5">
        <v>27.39</v>
      </c>
      <c r="N15" s="6" t="s">
        <v>49</v>
      </c>
      <c r="O15" s="13"/>
      <c r="P15" s="15">
        <f t="shared" si="0"/>
        <v>4.61927063006808E-2</v>
      </c>
      <c r="Q15" s="16">
        <f t="shared" si="1"/>
        <v>3.3975084937712424E-2</v>
      </c>
      <c r="R15" t="s">
        <v>576</v>
      </c>
      <c r="T15" s="33" t="s">
        <v>48</v>
      </c>
      <c r="U15" s="33" t="s">
        <v>734</v>
      </c>
      <c r="V15" s="33">
        <f>VLOOKUP(T15,[2]Data!$A:$C,3,FALSE)</f>
        <v>8693</v>
      </c>
      <c r="W15" s="33">
        <f>VLOOKUP(U15,[2]Data!$B$8:$C$273,2,FALSE)</f>
        <v>8693</v>
      </c>
      <c r="X15" s="33" t="s">
        <v>882</v>
      </c>
      <c r="Y15" s="33">
        <f t="shared" si="3"/>
        <v>11.101460945588405</v>
      </c>
      <c r="Z15" s="33" t="s">
        <v>592</v>
      </c>
      <c r="AA15" t="b">
        <f t="shared" si="2"/>
        <v>1</v>
      </c>
    </row>
    <row r="16" spans="1:27" ht="24.9" customHeight="1" x14ac:dyDescent="0.25">
      <c r="A16" s="2" t="s">
        <v>18</v>
      </c>
      <c r="B16" s="2" t="s">
        <v>19</v>
      </c>
      <c r="C16" s="2" t="s">
        <v>20</v>
      </c>
      <c r="D16" s="2" t="s">
        <v>394</v>
      </c>
      <c r="E16" s="2" t="s">
        <v>4</v>
      </c>
      <c r="F16" s="2" t="s">
        <v>2</v>
      </c>
      <c r="G16" s="2" t="s">
        <v>39</v>
      </c>
      <c r="H16" s="4">
        <v>314602</v>
      </c>
      <c r="I16" s="5">
        <v>3325.84</v>
      </c>
      <c r="J16" s="5">
        <v>94.59</v>
      </c>
      <c r="K16" s="4">
        <v>333710</v>
      </c>
      <c r="L16" s="5">
        <v>3402.55</v>
      </c>
      <c r="M16" s="5">
        <v>98.08</v>
      </c>
      <c r="N16" s="6" t="s">
        <v>395</v>
      </c>
      <c r="O16" s="13"/>
      <c r="P16" s="15">
        <f t="shared" si="0"/>
        <v>6.0737058251377929E-2</v>
      </c>
      <c r="Q16" s="16">
        <f t="shared" si="1"/>
        <v>3.6896077809493548E-2</v>
      </c>
      <c r="R16" t="s">
        <v>574</v>
      </c>
      <c r="T16" s="33" t="s">
        <v>394</v>
      </c>
      <c r="U16" s="33" t="s">
        <v>644</v>
      </c>
      <c r="V16" s="33">
        <f>VLOOKUP(T16,[2]Data!$A:$C,3,FALSE)</f>
        <v>8495</v>
      </c>
      <c r="W16" s="33">
        <f>VLOOKUP(U16,[2]Data!$B$8:$C$273,2,FALSE)</f>
        <v>8495</v>
      </c>
      <c r="X16" s="33" t="s">
        <v>882</v>
      </c>
      <c r="Y16" s="33">
        <f t="shared" si="3"/>
        <v>39.283107710417895</v>
      </c>
      <c r="Z16" s="33" t="s">
        <v>592</v>
      </c>
      <c r="AA16" t="b">
        <f t="shared" si="2"/>
        <v>1</v>
      </c>
    </row>
    <row r="17" spans="1:27" ht="24.9" customHeight="1" x14ac:dyDescent="0.25">
      <c r="A17" s="2" t="s">
        <v>5</v>
      </c>
      <c r="B17" s="2" t="s">
        <v>6</v>
      </c>
      <c r="C17" s="2" t="s">
        <v>7</v>
      </c>
      <c r="D17" s="2" t="s">
        <v>50</v>
      </c>
      <c r="E17" s="2" t="s">
        <v>4</v>
      </c>
      <c r="F17" s="2" t="s">
        <v>2</v>
      </c>
      <c r="G17" s="2" t="s">
        <v>39</v>
      </c>
      <c r="H17" s="4">
        <v>113256</v>
      </c>
      <c r="I17" s="5">
        <v>3194.8</v>
      </c>
      <c r="J17" s="5">
        <v>35.450000000000003</v>
      </c>
      <c r="K17" s="4">
        <v>116965</v>
      </c>
      <c r="L17" s="5">
        <v>3228.2</v>
      </c>
      <c r="M17" s="5">
        <v>36.229999999999997</v>
      </c>
      <c r="N17" s="6" t="s">
        <v>51</v>
      </c>
      <c r="O17" s="13"/>
      <c r="P17" s="15">
        <f t="shared" si="0"/>
        <v>3.2748816839725928E-2</v>
      </c>
      <c r="Q17" s="16">
        <f t="shared" si="1"/>
        <v>2.2002820874470915E-2</v>
      </c>
      <c r="R17" t="s">
        <v>575</v>
      </c>
      <c r="T17" s="33" t="s">
        <v>50</v>
      </c>
      <c r="U17" s="33" t="s">
        <v>782</v>
      </c>
      <c r="V17" s="33" t="e">
        <f>VLOOKUP(T17,[2]Data!$A:$C,3,FALSE)</f>
        <v>#N/A</v>
      </c>
      <c r="W17" s="33">
        <f>VLOOKUP(U17,[2]Data!$B$8:$C$273,2,FALSE)</f>
        <v>8094</v>
      </c>
      <c r="X17" s="33" t="s">
        <v>882</v>
      </c>
      <c r="Y17" s="33">
        <f t="shared" si="3"/>
        <v>14.450827773659501</v>
      </c>
      <c r="Z17" s="33" t="s">
        <v>592</v>
      </c>
      <c r="AA17" t="b">
        <f t="shared" si="2"/>
        <v>1</v>
      </c>
    </row>
    <row r="18" spans="1:27" ht="24.9" customHeight="1" x14ac:dyDescent="0.25">
      <c r="A18" s="2" t="s">
        <v>18</v>
      </c>
      <c r="B18" s="2" t="s">
        <v>19</v>
      </c>
      <c r="C18" s="2" t="s">
        <v>20</v>
      </c>
      <c r="D18" s="2" t="s">
        <v>467</v>
      </c>
      <c r="E18" s="2" t="s">
        <v>4</v>
      </c>
      <c r="F18" s="2" t="s">
        <v>2</v>
      </c>
      <c r="G18" s="2" t="s">
        <v>39</v>
      </c>
      <c r="H18" s="4">
        <v>383870</v>
      </c>
      <c r="I18" s="5">
        <v>2305.75</v>
      </c>
      <c r="J18" s="5">
        <v>166.48</v>
      </c>
      <c r="K18" s="4">
        <v>410133</v>
      </c>
      <c r="L18" s="5">
        <v>2319.52</v>
      </c>
      <c r="M18" s="5">
        <v>176.82</v>
      </c>
      <c r="N18" s="6" t="s">
        <v>468</v>
      </c>
      <c r="O18" s="13"/>
      <c r="P18" s="15">
        <f t="shared" si="0"/>
        <v>6.8416390965691506E-2</v>
      </c>
      <c r="Q18" s="16">
        <f t="shared" si="1"/>
        <v>6.2109562710235489E-2</v>
      </c>
      <c r="R18" t="s">
        <v>574</v>
      </c>
      <c r="T18" s="33" t="s">
        <v>467</v>
      </c>
      <c r="U18" s="33" t="s">
        <v>819</v>
      </c>
      <c r="V18" s="33">
        <f>VLOOKUP(T18,[2]Data!$A:$C,3,FALSE)</f>
        <v>7711</v>
      </c>
      <c r="W18" s="33">
        <v>7711</v>
      </c>
      <c r="X18" s="33" t="s">
        <v>882</v>
      </c>
      <c r="Y18" s="33">
        <f t="shared" si="3"/>
        <v>53.188043055375438</v>
      </c>
      <c r="Z18" s="33" t="s">
        <v>593</v>
      </c>
      <c r="AA18" t="b">
        <f t="shared" si="2"/>
        <v>1</v>
      </c>
    </row>
    <row r="19" spans="1:27" ht="24.9" customHeight="1" x14ac:dyDescent="0.25">
      <c r="A19" s="2" t="s">
        <v>18</v>
      </c>
      <c r="B19" s="2" t="s">
        <v>19</v>
      </c>
      <c r="C19" s="2" t="s">
        <v>20</v>
      </c>
      <c r="D19" s="2" t="s">
        <v>402</v>
      </c>
      <c r="E19" s="2" t="s">
        <v>4</v>
      </c>
      <c r="F19" s="2" t="s">
        <v>2</v>
      </c>
      <c r="G19" s="2" t="s">
        <v>39</v>
      </c>
      <c r="H19" s="4">
        <v>537000</v>
      </c>
      <c r="I19" s="5">
        <v>2478.56</v>
      </c>
      <c r="J19" s="5">
        <v>216.66</v>
      </c>
      <c r="K19" s="4">
        <v>550000</v>
      </c>
      <c r="L19" s="5">
        <v>2464.27</v>
      </c>
      <c r="M19" s="5">
        <v>223.19</v>
      </c>
      <c r="N19" s="6" t="s">
        <v>403</v>
      </c>
      <c r="O19" s="13"/>
      <c r="P19" s="15">
        <f t="shared" si="0"/>
        <v>2.4208566108007448E-2</v>
      </c>
      <c r="Q19" s="16">
        <f t="shared" si="1"/>
        <v>3.0139388904273982E-2</v>
      </c>
      <c r="R19" t="s">
        <v>573</v>
      </c>
      <c r="T19" s="33" t="s">
        <v>402</v>
      </c>
      <c r="U19" s="33" t="s">
        <v>680</v>
      </c>
      <c r="V19" s="33">
        <f>VLOOKUP(T19,[2]Data!$A:$C,3,FALSE)</f>
        <v>7489</v>
      </c>
      <c r="W19" s="33">
        <f>VLOOKUP(U19,[2]Data!$B$8:$C$273,2,FALSE)</f>
        <v>7489</v>
      </c>
      <c r="X19" s="33" t="s">
        <v>882</v>
      </c>
      <c r="Y19" s="33">
        <f t="shared" si="3"/>
        <v>73.441046868740827</v>
      </c>
      <c r="Z19" s="33" t="s">
        <v>593</v>
      </c>
      <c r="AA19" t="b">
        <f t="shared" si="2"/>
        <v>1</v>
      </c>
    </row>
    <row r="20" spans="1:27" ht="24.9" customHeight="1" x14ac:dyDescent="0.25">
      <c r="A20" s="2" t="s">
        <v>18</v>
      </c>
      <c r="B20" s="2" t="s">
        <v>19</v>
      </c>
      <c r="C20" s="2" t="s">
        <v>20</v>
      </c>
      <c r="D20" s="2" t="s">
        <v>392</v>
      </c>
      <c r="E20" s="2" t="s">
        <v>4</v>
      </c>
      <c r="F20" s="2" t="s">
        <v>2</v>
      </c>
      <c r="G20" s="2" t="s">
        <v>39</v>
      </c>
      <c r="H20" s="4">
        <v>318370</v>
      </c>
      <c r="I20" s="5">
        <v>2156.5500000000002</v>
      </c>
      <c r="J20" s="5">
        <v>147.63</v>
      </c>
      <c r="K20" s="4">
        <v>345533</v>
      </c>
      <c r="L20" s="5">
        <v>2167.16</v>
      </c>
      <c r="M20" s="5">
        <v>159.44</v>
      </c>
      <c r="N20" s="6" t="s">
        <v>393</v>
      </c>
      <c r="O20" s="13"/>
      <c r="P20" s="15">
        <f t="shared" si="0"/>
        <v>8.531896849577536E-2</v>
      </c>
      <c r="Q20" s="16">
        <f t="shared" si="1"/>
        <v>7.9997290523606338E-2</v>
      </c>
      <c r="R20" t="s">
        <v>574</v>
      </c>
      <c r="T20" s="33" t="s">
        <v>392</v>
      </c>
      <c r="U20" s="33" t="s">
        <v>643</v>
      </c>
      <c r="V20" s="33">
        <f>VLOOKUP(T20,[2]Data!$A:$C,3,FALSE)</f>
        <v>7136</v>
      </c>
      <c r="W20" s="33">
        <f>VLOOKUP(U20,[2]Data!$B$8:$C$273,2,FALSE)</f>
        <v>7136</v>
      </c>
      <c r="X20" s="33" t="s">
        <v>882</v>
      </c>
      <c r="Y20" s="33">
        <f t="shared" si="3"/>
        <v>48.421104260089685</v>
      </c>
      <c r="Z20" s="33" t="s">
        <v>593</v>
      </c>
      <c r="AA20" t="b">
        <f t="shared" si="2"/>
        <v>1</v>
      </c>
    </row>
    <row r="21" spans="1:27" ht="24.9" customHeight="1" x14ac:dyDescent="0.25">
      <c r="A21" s="2" t="s">
        <v>5</v>
      </c>
      <c r="B21" s="2" t="s">
        <v>6</v>
      </c>
      <c r="C21" s="2" t="s">
        <v>7</v>
      </c>
      <c r="D21" s="2" t="s">
        <v>54</v>
      </c>
      <c r="E21" s="2" t="s">
        <v>4</v>
      </c>
      <c r="F21" s="2" t="s">
        <v>2</v>
      </c>
      <c r="G21" s="2" t="s">
        <v>39</v>
      </c>
      <c r="H21" s="4">
        <v>33846</v>
      </c>
      <c r="I21" s="5">
        <v>2540.9</v>
      </c>
      <c r="J21" s="5">
        <v>13.32</v>
      </c>
      <c r="K21" s="4">
        <v>35700</v>
      </c>
      <c r="L21" s="5">
        <v>2549.5</v>
      </c>
      <c r="M21" s="5">
        <v>14</v>
      </c>
      <c r="N21" s="6" t="s">
        <v>55</v>
      </c>
      <c r="O21" s="13"/>
      <c r="P21" s="15">
        <f t="shared" si="0"/>
        <v>5.4777521716007797E-2</v>
      </c>
      <c r="Q21" s="16">
        <f t="shared" si="1"/>
        <v>5.1051051051051032E-2</v>
      </c>
      <c r="R21" t="s">
        <v>577</v>
      </c>
      <c r="T21" s="33" t="s">
        <v>54</v>
      </c>
      <c r="U21" s="33" t="s">
        <v>843</v>
      </c>
      <c r="V21" s="33">
        <f>VLOOKUP(T21,[2]Data!$A:$C,3,FALSE)</f>
        <v>6995</v>
      </c>
      <c r="W21" s="33">
        <f>VLOOKUP(U21,[2]Data!$B$8:$C$273,2,FALSE)</f>
        <v>6995</v>
      </c>
      <c r="X21" s="33" t="s">
        <v>882</v>
      </c>
      <c r="Y21" s="33">
        <f t="shared" si="3"/>
        <v>5.1036454610436026</v>
      </c>
      <c r="Z21" s="33" t="s">
        <v>592</v>
      </c>
      <c r="AA21" t="b">
        <f t="shared" si="2"/>
        <v>1</v>
      </c>
    </row>
    <row r="22" spans="1:27" ht="24.9" customHeight="1" x14ac:dyDescent="0.25">
      <c r="A22" s="2" t="s">
        <v>8</v>
      </c>
      <c r="B22" s="2" t="s">
        <v>9</v>
      </c>
      <c r="C22" s="2" t="s">
        <v>10</v>
      </c>
      <c r="D22" s="2" t="s">
        <v>252</v>
      </c>
      <c r="E22" s="2" t="s">
        <v>4</v>
      </c>
      <c r="F22" s="2" t="s">
        <v>2</v>
      </c>
      <c r="G22" s="2" t="s">
        <v>39</v>
      </c>
      <c r="H22" s="4">
        <v>437709</v>
      </c>
      <c r="I22" s="5">
        <v>2735.7</v>
      </c>
      <c r="J22" s="5">
        <v>160</v>
      </c>
      <c r="K22" s="4">
        <v>484669</v>
      </c>
      <c r="L22" s="5">
        <v>2753.81</v>
      </c>
      <c r="M22" s="5">
        <v>176</v>
      </c>
      <c r="N22" s="6" t="s">
        <v>253</v>
      </c>
      <c r="O22" s="13"/>
      <c r="P22" s="15">
        <f t="shared" si="0"/>
        <v>0.10728589085442611</v>
      </c>
      <c r="Q22" s="16">
        <f t="shared" si="1"/>
        <v>0.1</v>
      </c>
      <c r="R22" t="s">
        <v>574</v>
      </c>
      <c r="T22" s="33" t="s">
        <v>252</v>
      </c>
      <c r="U22" s="33" t="s">
        <v>830</v>
      </c>
      <c r="V22" s="33">
        <f>VLOOKUP(T22,[2]Data!$A:$C,3,FALSE)</f>
        <v>6455</v>
      </c>
      <c r="W22" s="33">
        <f>VLOOKUP(U22,[2]Data!$B$8:$C$273,2,FALSE)</f>
        <v>6455</v>
      </c>
      <c r="X22" s="33" t="s">
        <v>882</v>
      </c>
      <c r="Y22" s="33">
        <f t="shared" si="3"/>
        <v>75.084275755228504</v>
      </c>
      <c r="Z22" s="33" t="s">
        <v>593</v>
      </c>
      <c r="AA22" t="b">
        <f t="shared" si="2"/>
        <v>1</v>
      </c>
    </row>
    <row r="23" spans="1:27" ht="24.9" customHeight="1" x14ac:dyDescent="0.25">
      <c r="A23" s="2" t="s">
        <v>11</v>
      </c>
      <c r="B23" s="2" t="s">
        <v>12</v>
      </c>
      <c r="C23" s="2" t="s">
        <v>13</v>
      </c>
      <c r="D23" s="2" t="s">
        <v>336</v>
      </c>
      <c r="E23" s="2" t="s">
        <v>4</v>
      </c>
      <c r="F23" s="2" t="s">
        <v>2</v>
      </c>
      <c r="G23" s="2" t="s">
        <v>39</v>
      </c>
      <c r="H23" s="4">
        <v>421840</v>
      </c>
      <c r="I23" s="5">
        <v>2430.19</v>
      </c>
      <c r="J23" s="5">
        <v>173.58</v>
      </c>
      <c r="K23" s="4">
        <v>500150</v>
      </c>
      <c r="L23" s="5">
        <v>2502.08</v>
      </c>
      <c r="M23" s="5">
        <v>199.89</v>
      </c>
      <c r="N23" s="6" t="s">
        <v>337</v>
      </c>
      <c r="O23" s="13"/>
      <c r="P23" s="15">
        <f t="shared" si="0"/>
        <v>0.18563910487388582</v>
      </c>
      <c r="Q23" s="16">
        <f t="shared" si="1"/>
        <v>0.15157276183892138</v>
      </c>
      <c r="R23" t="s">
        <v>573</v>
      </c>
      <c r="T23" s="33" t="s">
        <v>336</v>
      </c>
      <c r="U23" s="33" t="s">
        <v>761</v>
      </c>
      <c r="V23" s="33">
        <f>VLOOKUP(T23,[2]Data!$A:$C,3,FALSE)</f>
        <v>6276</v>
      </c>
      <c r="W23" s="33">
        <f>VLOOKUP(U23,[2]Data!$B$8:$C$273,2,FALSE)</f>
        <v>6276</v>
      </c>
      <c r="X23" s="33" t="s">
        <v>882</v>
      </c>
      <c r="Y23" s="33">
        <f t="shared" si="3"/>
        <v>79.692479286169529</v>
      </c>
      <c r="Z23" s="33" t="s">
        <v>593</v>
      </c>
      <c r="AA23" t="b">
        <f t="shared" si="2"/>
        <v>1</v>
      </c>
    </row>
    <row r="24" spans="1:27" ht="24.9" customHeight="1" x14ac:dyDescent="0.25">
      <c r="A24" s="2" t="s">
        <v>18</v>
      </c>
      <c r="B24" s="2" t="s">
        <v>19</v>
      </c>
      <c r="C24" s="2" t="s">
        <v>20</v>
      </c>
      <c r="D24" s="2" t="s">
        <v>396</v>
      </c>
      <c r="E24" s="2" t="s">
        <v>4</v>
      </c>
      <c r="F24" s="2" t="s">
        <v>2</v>
      </c>
      <c r="G24" s="2" t="s">
        <v>39</v>
      </c>
      <c r="H24" s="4">
        <v>215329</v>
      </c>
      <c r="I24" s="5">
        <v>2481.44</v>
      </c>
      <c r="J24" s="5">
        <v>86.78</v>
      </c>
      <c r="K24" s="4">
        <v>225712</v>
      </c>
      <c r="L24" s="5">
        <v>2500.56</v>
      </c>
      <c r="M24" s="5">
        <v>90.26</v>
      </c>
      <c r="N24" s="6" t="s">
        <v>397</v>
      </c>
      <c r="O24" s="13"/>
      <c r="P24" s="15">
        <f t="shared" si="0"/>
        <v>4.8219236610024661E-2</v>
      </c>
      <c r="Q24" s="16">
        <f t="shared" si="1"/>
        <v>4.0101405853883429E-2</v>
      </c>
      <c r="R24" t="s">
        <v>575</v>
      </c>
      <c r="T24" s="33" t="s">
        <v>396</v>
      </c>
      <c r="U24" s="33" t="s">
        <v>646</v>
      </c>
      <c r="V24" s="33">
        <f>VLOOKUP(T24,[2]Data!$A:$C,3,FALSE)</f>
        <v>6068</v>
      </c>
      <c r="W24" s="33">
        <f>VLOOKUP(U24,[2]Data!$B$8:$C$273,2,FALSE)</f>
        <v>6068</v>
      </c>
      <c r="X24" s="33" t="s">
        <v>882</v>
      </c>
      <c r="Y24" s="33">
        <f t="shared" si="3"/>
        <v>37.197099538562952</v>
      </c>
      <c r="Z24" s="33" t="s">
        <v>592</v>
      </c>
      <c r="AA24" t="b">
        <f t="shared" si="2"/>
        <v>1</v>
      </c>
    </row>
    <row r="25" spans="1:27" ht="24.9" customHeight="1" x14ac:dyDescent="0.25">
      <c r="A25" s="2" t="s">
        <v>11</v>
      </c>
      <c r="B25" s="2" t="s">
        <v>12</v>
      </c>
      <c r="C25" s="2" t="s">
        <v>13</v>
      </c>
      <c r="D25" s="2" t="s">
        <v>363</v>
      </c>
      <c r="E25" s="2" t="s">
        <v>4</v>
      </c>
      <c r="F25" s="2" t="s">
        <v>2</v>
      </c>
      <c r="G25" s="2" t="s">
        <v>39</v>
      </c>
      <c r="H25" s="4">
        <v>122639</v>
      </c>
      <c r="I25" s="5">
        <v>2055.2399999999998</v>
      </c>
      <c r="J25" s="5">
        <v>59.67</v>
      </c>
      <c r="K25" s="4">
        <v>129486</v>
      </c>
      <c r="L25" s="5">
        <v>2079.21</v>
      </c>
      <c r="M25" s="5">
        <v>62.28</v>
      </c>
      <c r="N25" s="6" t="s">
        <v>364</v>
      </c>
      <c r="O25" s="13"/>
      <c r="P25" s="15">
        <f t="shared" si="0"/>
        <v>5.5830526993860027E-2</v>
      </c>
      <c r="Q25" s="16">
        <f t="shared" si="1"/>
        <v>4.3740573152337849E-2</v>
      </c>
      <c r="R25" t="s">
        <v>575</v>
      </c>
      <c r="T25" s="33" t="s">
        <v>363</v>
      </c>
      <c r="U25" s="33" t="s">
        <v>834</v>
      </c>
      <c r="V25" s="33">
        <f>VLOOKUP(T25,[2]Data!$A:$C,3,FALSE)</f>
        <v>5951</v>
      </c>
      <c r="W25" s="33">
        <f>VLOOKUP(U25,[2]Data!$B$8:$C$273,2,FALSE)</f>
        <v>5951</v>
      </c>
      <c r="X25" s="33" t="s">
        <v>883</v>
      </c>
      <c r="Y25" s="33">
        <f t="shared" si="3"/>
        <v>21.758696017476055</v>
      </c>
      <c r="Z25" s="33" t="s">
        <v>592</v>
      </c>
      <c r="AA25" t="b">
        <f t="shared" si="2"/>
        <v>1</v>
      </c>
    </row>
    <row r="26" spans="1:27" ht="24.9" customHeight="1" x14ac:dyDescent="0.25">
      <c r="A26" s="2" t="s">
        <v>18</v>
      </c>
      <c r="B26" s="2" t="s">
        <v>19</v>
      </c>
      <c r="C26" s="2" t="s">
        <v>20</v>
      </c>
      <c r="D26" s="2" t="s">
        <v>445</v>
      </c>
      <c r="E26" s="2" t="s">
        <v>4</v>
      </c>
      <c r="F26" s="2" t="s">
        <v>2</v>
      </c>
      <c r="G26" s="2" t="s">
        <v>39</v>
      </c>
      <c r="H26" s="4">
        <v>435876</v>
      </c>
      <c r="I26" s="5">
        <v>2161.04</v>
      </c>
      <c r="J26" s="5">
        <v>201.7</v>
      </c>
      <c r="K26" s="4">
        <v>491059</v>
      </c>
      <c r="L26" s="5">
        <v>2176.65</v>
      </c>
      <c r="M26" s="5">
        <v>225.6</v>
      </c>
      <c r="N26" s="6" t="s">
        <v>446</v>
      </c>
      <c r="O26" s="13"/>
      <c r="P26" s="15">
        <f t="shared" si="0"/>
        <v>0.12660251998274738</v>
      </c>
      <c r="Q26" s="16">
        <f t="shared" si="1"/>
        <v>0.11849281110560242</v>
      </c>
      <c r="R26" t="s">
        <v>574</v>
      </c>
      <c r="T26" s="33" t="s">
        <v>445</v>
      </c>
      <c r="U26" s="33" t="s">
        <v>759</v>
      </c>
      <c r="V26" s="33">
        <f>VLOOKUP(T26,[2]Data!$A:$C,3,FALSE)</f>
        <v>5688</v>
      </c>
      <c r="W26" s="33">
        <f>VLOOKUP(U26,[2]Data!$B$8:$C$273,2,FALSE)</f>
        <v>5688</v>
      </c>
      <c r="X26" s="33" t="s">
        <v>883</v>
      </c>
      <c r="Y26" s="33">
        <f t="shared" si="3"/>
        <v>86.332454289732766</v>
      </c>
      <c r="Z26" s="33" t="s">
        <v>593</v>
      </c>
      <c r="AA26" t="b">
        <f t="shared" si="2"/>
        <v>1</v>
      </c>
    </row>
    <row r="27" spans="1:27" ht="24.9" customHeight="1" x14ac:dyDescent="0.25">
      <c r="A27" s="2" t="s">
        <v>18</v>
      </c>
      <c r="B27" s="2" t="s">
        <v>19</v>
      </c>
      <c r="C27" s="2" t="s">
        <v>20</v>
      </c>
      <c r="D27" s="2" t="s">
        <v>480</v>
      </c>
      <c r="E27" s="2" t="s">
        <v>4</v>
      </c>
      <c r="F27" s="2" t="s">
        <v>2</v>
      </c>
      <c r="G27" s="2" t="s">
        <v>39</v>
      </c>
      <c r="H27" s="4">
        <v>496384</v>
      </c>
      <c r="I27" s="5">
        <v>2120.13</v>
      </c>
      <c r="J27" s="5">
        <v>234.13</v>
      </c>
      <c r="K27" s="4">
        <v>526688</v>
      </c>
      <c r="L27" s="5">
        <v>2141.2399999999998</v>
      </c>
      <c r="M27" s="5">
        <v>245.97</v>
      </c>
      <c r="N27" s="6" t="s">
        <v>481</v>
      </c>
      <c r="O27" s="13"/>
      <c r="P27" s="15">
        <f t="shared" si="0"/>
        <v>6.1049510056730275E-2</v>
      </c>
      <c r="Q27" s="16">
        <f t="shared" si="1"/>
        <v>5.057019604493232E-2</v>
      </c>
      <c r="R27" t="s">
        <v>573</v>
      </c>
      <c r="T27" s="33" t="s">
        <v>866</v>
      </c>
      <c r="U27" s="33" t="s">
        <v>867</v>
      </c>
      <c r="V27" s="33">
        <f>VLOOKUP(T27,[2]Data!$A:$C,3,FALSE)</f>
        <v>5579</v>
      </c>
      <c r="W27" s="33">
        <f>VLOOKUP(U27,[2]Data!$B$8:$C$273,2,FALSE)</f>
        <v>5579</v>
      </c>
      <c r="X27" s="33" t="s">
        <v>883</v>
      </c>
      <c r="Y27" s="33">
        <f t="shared" si="3"/>
        <v>94.405449005198065</v>
      </c>
      <c r="Z27" s="33" t="s">
        <v>593</v>
      </c>
      <c r="AA27" t="b">
        <f t="shared" si="2"/>
        <v>0</v>
      </c>
    </row>
    <row r="28" spans="1:27" ht="24.9" customHeight="1" x14ac:dyDescent="0.25">
      <c r="A28" s="2" t="s">
        <v>18</v>
      </c>
      <c r="B28" s="2" t="s">
        <v>19</v>
      </c>
      <c r="C28" s="2" t="s">
        <v>20</v>
      </c>
      <c r="D28" s="2" t="s">
        <v>439</v>
      </c>
      <c r="E28" s="2" t="s">
        <v>4</v>
      </c>
      <c r="F28" s="2" t="s">
        <v>2</v>
      </c>
      <c r="G28" s="2" t="s">
        <v>39</v>
      </c>
      <c r="H28" s="4">
        <v>199653</v>
      </c>
      <c r="I28" s="5">
        <v>2572.66</v>
      </c>
      <c r="J28" s="5">
        <v>77.61</v>
      </c>
      <c r="K28" s="4">
        <v>264282</v>
      </c>
      <c r="L28" s="5">
        <v>2616.79</v>
      </c>
      <c r="M28" s="5">
        <v>100.99</v>
      </c>
      <c r="N28" s="6" t="s">
        <v>440</v>
      </c>
      <c r="O28" s="13"/>
      <c r="P28" s="15">
        <f t="shared" si="0"/>
        <v>0.3237066310047933</v>
      </c>
      <c r="Q28" s="16">
        <f t="shared" si="1"/>
        <v>0.30124983893828111</v>
      </c>
      <c r="R28" t="s">
        <v>574</v>
      </c>
      <c r="T28" s="33" t="s">
        <v>439</v>
      </c>
      <c r="U28" s="33" t="s">
        <v>752</v>
      </c>
      <c r="V28" s="33">
        <f>VLOOKUP(T28,[2]Data!$A:$C,3,FALSE)</f>
        <v>5475</v>
      </c>
      <c r="W28" s="33">
        <f>VLOOKUP(U28,[2]Data!$B$8:$C$273,2,FALSE)</f>
        <v>5475</v>
      </c>
      <c r="X28" s="33" t="s">
        <v>883</v>
      </c>
      <c r="Y28" s="33">
        <f t="shared" si="3"/>
        <v>48.27068493150685</v>
      </c>
      <c r="Z28" s="33" t="s">
        <v>592</v>
      </c>
      <c r="AA28" t="b">
        <f t="shared" si="2"/>
        <v>1</v>
      </c>
    </row>
    <row r="29" spans="1:27" ht="24.9" customHeight="1" x14ac:dyDescent="0.25">
      <c r="A29" s="2" t="s">
        <v>18</v>
      </c>
      <c r="B29" s="2" t="s">
        <v>19</v>
      </c>
      <c r="C29" s="2" t="s">
        <v>20</v>
      </c>
      <c r="D29" s="2" t="s">
        <v>459</v>
      </c>
      <c r="E29" s="2" t="s">
        <v>4</v>
      </c>
      <c r="F29" s="2" t="s">
        <v>2</v>
      </c>
      <c r="G29" s="2" t="s">
        <v>39</v>
      </c>
      <c r="H29" s="4">
        <v>117884</v>
      </c>
      <c r="I29" s="5">
        <v>2005.61</v>
      </c>
      <c r="J29" s="5">
        <v>58.78</v>
      </c>
      <c r="K29" s="4">
        <v>164050</v>
      </c>
      <c r="L29" s="5">
        <v>2043.74</v>
      </c>
      <c r="M29" s="5">
        <v>80.27</v>
      </c>
      <c r="N29" s="6" t="s">
        <v>460</v>
      </c>
      <c r="O29" s="13"/>
      <c r="P29" s="15">
        <f t="shared" si="0"/>
        <v>0.39162227274269623</v>
      </c>
      <c r="Q29" s="16">
        <f t="shared" si="1"/>
        <v>0.365600544402858</v>
      </c>
      <c r="R29" t="s">
        <v>575</v>
      </c>
      <c r="T29" s="33" t="s">
        <v>459</v>
      </c>
      <c r="U29" s="33" t="s">
        <v>790</v>
      </c>
      <c r="V29" s="33">
        <f>VLOOKUP(T29,[2]Data!$A:$C,3,FALSE)</f>
        <v>5135</v>
      </c>
      <c r="W29" s="33">
        <f>VLOOKUP(U29,[2]Data!$B$8:$C$273,2,FALSE)</f>
        <v>5135</v>
      </c>
      <c r="X29" s="33" t="s">
        <v>883</v>
      </c>
      <c r="Y29" s="33">
        <f t="shared" si="3"/>
        <v>31.947419668938657</v>
      </c>
      <c r="Z29" s="33" t="s">
        <v>592</v>
      </c>
      <c r="AA29" t="b">
        <f t="shared" si="2"/>
        <v>1</v>
      </c>
    </row>
    <row r="30" spans="1:27" ht="24.9" customHeight="1" x14ac:dyDescent="0.25">
      <c r="A30" s="2" t="s">
        <v>22</v>
      </c>
      <c r="B30" s="2" t="s">
        <v>23</v>
      </c>
      <c r="C30" s="2" t="s">
        <v>24</v>
      </c>
      <c r="D30" s="2" t="s">
        <v>565</v>
      </c>
      <c r="E30" s="2" t="s">
        <v>4</v>
      </c>
      <c r="F30" s="2" t="s">
        <v>2</v>
      </c>
      <c r="G30" s="2" t="s">
        <v>39</v>
      </c>
      <c r="H30" s="4">
        <v>258230</v>
      </c>
      <c r="I30" s="5">
        <v>2269.4299999999998</v>
      </c>
      <c r="J30" s="5">
        <v>113.79</v>
      </c>
      <c r="K30" s="4">
        <v>278000</v>
      </c>
      <c r="L30" s="5">
        <v>2375.52</v>
      </c>
      <c r="M30" s="5">
        <v>117.03</v>
      </c>
      <c r="N30" s="6" t="s">
        <v>566</v>
      </c>
      <c r="O30" s="13"/>
      <c r="P30" s="15">
        <f t="shared" si="0"/>
        <v>7.6559656120512715E-2</v>
      </c>
      <c r="Q30" s="16">
        <f t="shared" si="1"/>
        <v>2.8473503822831484E-2</v>
      </c>
      <c r="R30" t="s">
        <v>574</v>
      </c>
      <c r="T30" s="33" t="s">
        <v>565</v>
      </c>
      <c r="U30" s="33" t="s">
        <v>857</v>
      </c>
      <c r="V30" s="33">
        <f>VLOOKUP(T30,[2]Data!$A:$C,3,FALSE)</f>
        <v>5124</v>
      </c>
      <c r="W30" s="33">
        <f>VLOOKUP(U30,[2]Data!$B$8:$C$273,2,FALSE)</f>
        <v>5124</v>
      </c>
      <c r="X30" s="33" t="s">
        <v>883</v>
      </c>
      <c r="Y30" s="33">
        <f t="shared" si="3"/>
        <v>54.25448868071819</v>
      </c>
      <c r="Z30" s="33" t="s">
        <v>593</v>
      </c>
      <c r="AA30" t="b">
        <f t="shared" si="2"/>
        <v>1</v>
      </c>
    </row>
    <row r="31" spans="1:27" ht="24.9" customHeight="1" x14ac:dyDescent="0.25">
      <c r="A31" s="2" t="s">
        <v>8</v>
      </c>
      <c r="B31" s="2" t="s">
        <v>9</v>
      </c>
      <c r="C31" s="2" t="s">
        <v>10</v>
      </c>
      <c r="D31" s="2" t="s">
        <v>199</v>
      </c>
      <c r="E31" s="2" t="s">
        <v>4</v>
      </c>
      <c r="F31" s="2" t="s">
        <v>2</v>
      </c>
      <c r="G31" s="2" t="s">
        <v>39</v>
      </c>
      <c r="H31" s="4">
        <v>273271</v>
      </c>
      <c r="I31" s="5">
        <v>2192.06</v>
      </c>
      <c r="J31" s="5">
        <v>124.66</v>
      </c>
      <c r="K31" s="4">
        <v>303084</v>
      </c>
      <c r="L31" s="5">
        <v>2279.7399999999998</v>
      </c>
      <c r="M31" s="5">
        <v>132.94999999999999</v>
      </c>
      <c r="N31" s="6" t="s">
        <v>200</v>
      </c>
      <c r="O31" s="13"/>
      <c r="P31" s="15">
        <f t="shared" si="0"/>
        <v>0.10909683061868987</v>
      </c>
      <c r="Q31" s="16">
        <f t="shared" si="1"/>
        <v>6.6500882400128289E-2</v>
      </c>
      <c r="R31" t="s">
        <v>574</v>
      </c>
      <c r="T31" s="33" t="s">
        <v>757</v>
      </c>
      <c r="U31" s="33" t="s">
        <v>758</v>
      </c>
      <c r="V31" s="33">
        <f>VLOOKUP(T31,[2]Data!$A:$C,3,FALSE)</f>
        <v>5010</v>
      </c>
      <c r="W31" s="33">
        <f>VLOOKUP(U31,[2]Data!$B$8:$C$273,2,FALSE)</f>
        <v>5010</v>
      </c>
      <c r="X31" s="33" t="s">
        <v>883</v>
      </c>
      <c r="Y31" s="33">
        <f t="shared" si="3"/>
        <v>60.49580838323353</v>
      </c>
      <c r="Z31" s="33" t="s">
        <v>592</v>
      </c>
      <c r="AA31" t="b">
        <f t="shared" si="2"/>
        <v>0</v>
      </c>
    </row>
    <row r="32" spans="1:27" ht="24.9" customHeight="1" x14ac:dyDescent="0.25">
      <c r="A32" s="2" t="s">
        <v>22</v>
      </c>
      <c r="B32" s="2" t="s">
        <v>23</v>
      </c>
      <c r="C32" s="2" t="s">
        <v>24</v>
      </c>
      <c r="D32" s="2" t="s">
        <v>531</v>
      </c>
      <c r="E32" s="2" t="s">
        <v>4</v>
      </c>
      <c r="F32" s="2" t="s">
        <v>2</v>
      </c>
      <c r="G32" s="2" t="s">
        <v>39</v>
      </c>
      <c r="H32" s="4">
        <v>216080</v>
      </c>
      <c r="I32" s="5">
        <v>1390.92</v>
      </c>
      <c r="J32" s="5">
        <v>155.35</v>
      </c>
      <c r="K32" s="4">
        <v>228230</v>
      </c>
      <c r="L32" s="5">
        <v>1398.45</v>
      </c>
      <c r="M32" s="5">
        <v>163.19999999999999</v>
      </c>
      <c r="N32" s="6" t="s">
        <v>532</v>
      </c>
      <c r="O32" s="13"/>
      <c r="P32" s="15">
        <f t="shared" si="0"/>
        <v>5.622917437985931E-2</v>
      </c>
      <c r="Q32" s="16">
        <f t="shared" si="1"/>
        <v>5.0531058899259698E-2</v>
      </c>
      <c r="R32" t="s">
        <v>575</v>
      </c>
      <c r="T32" s="33" t="s">
        <v>531</v>
      </c>
      <c r="U32" s="33" t="s">
        <v>767</v>
      </c>
      <c r="V32" s="33">
        <f>VLOOKUP(T32,[2]Data!$A:$C,3,FALSE)</f>
        <v>4859</v>
      </c>
      <c r="W32" s="33">
        <f>VLOOKUP(U32,[2]Data!$B$8:$C$273,2,FALSE)</f>
        <v>4859</v>
      </c>
      <c r="X32" s="33" t="s">
        <v>883</v>
      </c>
      <c r="Y32" s="33">
        <f t="shared" si="3"/>
        <v>46.970570076147354</v>
      </c>
      <c r="Z32" s="33" t="s">
        <v>592</v>
      </c>
      <c r="AA32" t="b">
        <f t="shared" si="2"/>
        <v>1</v>
      </c>
    </row>
    <row r="33" spans="1:27" ht="24.9" customHeight="1" x14ac:dyDescent="0.25">
      <c r="A33" s="2" t="s">
        <v>18</v>
      </c>
      <c r="B33" s="2" t="s">
        <v>19</v>
      </c>
      <c r="C33" s="2" t="s">
        <v>20</v>
      </c>
      <c r="D33" s="2" t="s">
        <v>420</v>
      </c>
      <c r="E33" s="2" t="s">
        <v>4</v>
      </c>
      <c r="F33" s="2" t="s">
        <v>2</v>
      </c>
      <c r="G33" s="2" t="s">
        <v>39</v>
      </c>
      <c r="H33" s="4">
        <v>56272</v>
      </c>
      <c r="I33" s="5">
        <v>1480.83</v>
      </c>
      <c r="J33" s="5">
        <v>38</v>
      </c>
      <c r="K33" s="4">
        <v>56106</v>
      </c>
      <c r="L33" s="5">
        <v>1476.49</v>
      </c>
      <c r="M33" s="5">
        <v>38</v>
      </c>
      <c r="N33" s="6" t="s">
        <v>421</v>
      </c>
      <c r="O33" s="13"/>
      <c r="P33" s="15">
        <f t="shared" si="0"/>
        <v>-2.9499573500142168E-3</v>
      </c>
      <c r="Q33" s="16">
        <f t="shared" si="1"/>
        <v>0</v>
      </c>
      <c r="R33" t="s">
        <v>576</v>
      </c>
      <c r="T33" s="33" t="s">
        <v>420</v>
      </c>
      <c r="U33" s="33" t="s">
        <v>707</v>
      </c>
      <c r="V33" s="33">
        <f>VLOOKUP(T33,[2]Data!$A:$C,3,FALSE)</f>
        <v>4399</v>
      </c>
      <c r="W33" s="33">
        <f>VLOOKUP(U33,[2]Data!$B$8:$C$273,2,FALSE)</f>
        <v>4399</v>
      </c>
      <c r="X33" s="33" t="s">
        <v>883</v>
      </c>
      <c r="Y33" s="33">
        <f t="shared" si="3"/>
        <v>12.754262332348262</v>
      </c>
      <c r="Z33" s="33" t="s">
        <v>592</v>
      </c>
      <c r="AA33" t="b">
        <f t="shared" si="2"/>
        <v>1</v>
      </c>
    </row>
    <row r="34" spans="1:27" ht="24.9" customHeight="1" x14ac:dyDescent="0.25">
      <c r="A34" s="2" t="s">
        <v>8</v>
      </c>
      <c r="B34" s="2" t="s">
        <v>9</v>
      </c>
      <c r="C34" s="2" t="s">
        <v>10</v>
      </c>
      <c r="D34" s="2" t="s">
        <v>161</v>
      </c>
      <c r="E34" s="2" t="s">
        <v>4</v>
      </c>
      <c r="F34" s="2" t="s">
        <v>2</v>
      </c>
      <c r="G34" s="2" t="s">
        <v>39</v>
      </c>
      <c r="H34" s="4">
        <v>199000</v>
      </c>
      <c r="I34" s="5">
        <v>1663.88</v>
      </c>
      <c r="J34" s="5">
        <v>119.6</v>
      </c>
      <c r="K34" s="4">
        <v>209640</v>
      </c>
      <c r="L34" s="5">
        <v>1685.36</v>
      </c>
      <c r="M34" s="5">
        <v>124.39</v>
      </c>
      <c r="N34" s="6" t="s">
        <v>162</v>
      </c>
      <c r="O34" s="13"/>
      <c r="P34" s="15">
        <f t="shared" ref="P34:P65" si="4">(K34-H34)/H34</f>
        <v>5.3467336683417084E-2</v>
      </c>
      <c r="Q34" s="16">
        <f t="shared" ref="Q34:Q65" si="5">(M34-J34)/J34</f>
        <v>4.0050167224080321E-2</v>
      </c>
      <c r="R34" t="s">
        <v>575</v>
      </c>
      <c r="T34" s="33" t="s">
        <v>161</v>
      </c>
      <c r="U34" s="33" t="s">
        <v>691</v>
      </c>
      <c r="V34" s="33">
        <f>VLOOKUP(T34,[2]Data!$A:$C,3,FALSE)</f>
        <v>4249</v>
      </c>
      <c r="W34" s="33">
        <f>VLOOKUP(U34,[2]Data!$B$8:$C$273,2,FALSE)</f>
        <v>4249</v>
      </c>
      <c r="X34" s="33" t="s">
        <v>883</v>
      </c>
      <c r="Y34" s="33">
        <f t="shared" si="3"/>
        <v>49.338667921863966</v>
      </c>
      <c r="Z34" s="33" t="s">
        <v>593</v>
      </c>
      <c r="AA34" t="b">
        <f t="shared" si="2"/>
        <v>1</v>
      </c>
    </row>
    <row r="35" spans="1:27" ht="24.9" customHeight="1" x14ac:dyDescent="0.25">
      <c r="A35" s="2" t="s">
        <v>8</v>
      </c>
      <c r="B35" s="2" t="s">
        <v>9</v>
      </c>
      <c r="C35" s="2" t="s">
        <v>10</v>
      </c>
      <c r="D35" s="2" t="s">
        <v>100</v>
      </c>
      <c r="E35" s="2" t="s">
        <v>4</v>
      </c>
      <c r="F35" s="2" t="s">
        <v>2</v>
      </c>
      <c r="G35" s="2" t="s">
        <v>39</v>
      </c>
      <c r="H35" s="4">
        <v>193274</v>
      </c>
      <c r="I35" s="5">
        <v>1765.68</v>
      </c>
      <c r="J35" s="5">
        <v>109.46</v>
      </c>
      <c r="K35" s="4">
        <v>220926</v>
      </c>
      <c r="L35" s="5">
        <v>1803.71</v>
      </c>
      <c r="M35" s="5">
        <v>122.48</v>
      </c>
      <c r="N35" s="6" t="s">
        <v>101</v>
      </c>
      <c r="O35" s="13"/>
      <c r="P35" s="15">
        <f t="shared" si="4"/>
        <v>0.14307149435516417</v>
      </c>
      <c r="Q35" s="16">
        <f t="shared" si="5"/>
        <v>0.11894756075278651</v>
      </c>
      <c r="R35" t="s">
        <v>575</v>
      </c>
      <c r="T35" s="33" t="s">
        <v>632</v>
      </c>
      <c r="U35" s="33" t="s">
        <v>633</v>
      </c>
      <c r="V35" s="33">
        <f>VLOOKUP(T35,[2]Data!$A:$C,3,FALSE)</f>
        <v>4181</v>
      </c>
      <c r="W35" s="33">
        <f>VLOOKUP(U35,[2]Data!$B$8:$C$273,2,FALSE)</f>
        <v>4181</v>
      </c>
      <c r="X35" s="33" t="s">
        <v>883</v>
      </c>
      <c r="Y35" s="33">
        <f t="shared" si="3"/>
        <v>52.840468787371442</v>
      </c>
      <c r="Z35" s="33" t="s">
        <v>592</v>
      </c>
      <c r="AA35" t="b">
        <f t="shared" si="2"/>
        <v>0</v>
      </c>
    </row>
    <row r="36" spans="1:27" ht="24.9" customHeight="1" x14ac:dyDescent="0.25">
      <c r="A36" s="2" t="s">
        <v>8</v>
      </c>
      <c r="B36" s="2" t="s">
        <v>9</v>
      </c>
      <c r="C36" s="2" t="s">
        <v>10</v>
      </c>
      <c r="D36" s="2" t="s">
        <v>240</v>
      </c>
      <c r="E36" s="2" t="s">
        <v>4</v>
      </c>
      <c r="F36" s="2" t="s">
        <v>2</v>
      </c>
      <c r="G36" s="2" t="s">
        <v>39</v>
      </c>
      <c r="H36" s="4">
        <v>123270</v>
      </c>
      <c r="I36" s="5">
        <v>1826.05</v>
      </c>
      <c r="J36" s="5">
        <v>67.510000000000005</v>
      </c>
      <c r="K36" s="4">
        <v>134981</v>
      </c>
      <c r="L36" s="5">
        <v>1909.56</v>
      </c>
      <c r="M36" s="5">
        <v>70.69</v>
      </c>
      <c r="N36" s="6" t="s">
        <v>241</v>
      </c>
      <c r="O36" s="13"/>
      <c r="P36" s="15">
        <f t="shared" si="4"/>
        <v>9.5002839295854624E-2</v>
      </c>
      <c r="Q36" s="16">
        <f t="shared" si="5"/>
        <v>4.7104132721078246E-2</v>
      </c>
      <c r="R36" t="s">
        <v>575</v>
      </c>
      <c r="T36" s="33" t="s">
        <v>240</v>
      </c>
      <c r="U36" s="33" t="s">
        <v>807</v>
      </c>
      <c r="V36" s="33">
        <f>VLOOKUP(T36,[2]Data!$A:$C,3,FALSE)</f>
        <v>3998</v>
      </c>
      <c r="W36" s="33">
        <f>VLOOKUP(U36,[2]Data!$B$8:$C$273,2,FALSE)</f>
        <v>3998</v>
      </c>
      <c r="X36" s="33" t="s">
        <v>883</v>
      </c>
      <c r="Y36" s="33">
        <f t="shared" si="3"/>
        <v>33.762131065532763</v>
      </c>
      <c r="Z36" s="33" t="s">
        <v>592</v>
      </c>
      <c r="AA36" t="b">
        <f t="shared" si="2"/>
        <v>1</v>
      </c>
    </row>
    <row r="37" spans="1:27" ht="24.9" customHeight="1" x14ac:dyDescent="0.25">
      <c r="A37" s="2" t="s">
        <v>22</v>
      </c>
      <c r="B37" s="2" t="s">
        <v>23</v>
      </c>
      <c r="C37" s="2" t="s">
        <v>24</v>
      </c>
      <c r="D37" s="2" t="s">
        <v>563</v>
      </c>
      <c r="E37" s="2" t="s">
        <v>4</v>
      </c>
      <c r="F37" s="2" t="s">
        <v>2</v>
      </c>
      <c r="G37" s="2" t="s">
        <v>39</v>
      </c>
      <c r="H37" s="4">
        <v>62110</v>
      </c>
      <c r="I37" s="5">
        <v>1389.98</v>
      </c>
      <c r="J37" s="5">
        <v>44.68</v>
      </c>
      <c r="K37" s="4">
        <v>63500</v>
      </c>
      <c r="L37" s="5">
        <v>1396.32</v>
      </c>
      <c r="M37" s="5">
        <v>45.48</v>
      </c>
      <c r="N37" s="6" t="s">
        <v>564</v>
      </c>
      <c r="O37" s="13"/>
      <c r="P37" s="15">
        <f t="shared" si="4"/>
        <v>2.2379649009821284E-2</v>
      </c>
      <c r="Q37" s="16">
        <f t="shared" si="5"/>
        <v>1.7905102954341924E-2</v>
      </c>
      <c r="R37" t="s">
        <v>576</v>
      </c>
      <c r="T37" s="33" t="s">
        <v>563</v>
      </c>
      <c r="U37" s="33" t="s">
        <v>853</v>
      </c>
      <c r="V37" s="33">
        <f>VLOOKUP(T37,[2]Data!$A:$C,3,FALSE)</f>
        <v>3736</v>
      </c>
      <c r="W37" s="33">
        <v>3636</v>
      </c>
      <c r="X37" s="33" t="s">
        <v>883</v>
      </c>
      <c r="Y37" s="33">
        <f t="shared" si="3"/>
        <v>17.464246424642464</v>
      </c>
      <c r="Z37" s="33" t="s">
        <v>592</v>
      </c>
      <c r="AA37" t="b">
        <f t="shared" si="2"/>
        <v>1</v>
      </c>
    </row>
    <row r="38" spans="1:27" ht="24.9" customHeight="1" x14ac:dyDescent="0.25">
      <c r="A38" s="2" t="s">
        <v>22</v>
      </c>
      <c r="B38" s="2" t="s">
        <v>23</v>
      </c>
      <c r="C38" s="2" t="s">
        <v>24</v>
      </c>
      <c r="D38" s="2" t="s">
        <v>523</v>
      </c>
      <c r="E38" s="2" t="s">
        <v>4</v>
      </c>
      <c r="F38" s="2" t="s">
        <v>2</v>
      </c>
      <c r="G38" s="2" t="s">
        <v>39</v>
      </c>
      <c r="H38" s="4">
        <v>21000</v>
      </c>
      <c r="I38" s="5">
        <v>845.23</v>
      </c>
      <c r="J38" s="5">
        <v>24.85</v>
      </c>
      <c r="K38" s="4">
        <v>21000</v>
      </c>
      <c r="L38" s="5">
        <v>1121.72</v>
      </c>
      <c r="M38" s="5">
        <v>18.72</v>
      </c>
      <c r="N38" s="6" t="s">
        <v>524</v>
      </c>
      <c r="O38" s="13"/>
      <c r="P38" s="15">
        <f t="shared" si="4"/>
        <v>0</v>
      </c>
      <c r="Q38" s="16">
        <f t="shared" si="5"/>
        <v>-0.24668008048289747</v>
      </c>
      <c r="R38" t="s">
        <v>578</v>
      </c>
      <c r="T38" s="33" t="s">
        <v>523</v>
      </c>
      <c r="U38" s="33" t="s">
        <v>724</v>
      </c>
      <c r="V38" s="33">
        <f>VLOOKUP(T38,[2]Data!$A:$C,3,FALSE)</f>
        <v>3315</v>
      </c>
      <c r="W38" s="33">
        <v>3315</v>
      </c>
      <c r="X38" s="33" t="s">
        <v>883</v>
      </c>
      <c r="Y38" s="33">
        <f t="shared" si="3"/>
        <v>6.3348416289592757</v>
      </c>
      <c r="Z38" s="33" t="s">
        <v>592</v>
      </c>
      <c r="AA38" t="b">
        <f t="shared" si="2"/>
        <v>1</v>
      </c>
    </row>
    <row r="39" spans="1:27" ht="24.9" customHeight="1" x14ac:dyDescent="0.25">
      <c r="A39" s="2" t="s">
        <v>18</v>
      </c>
      <c r="B39" s="2" t="s">
        <v>19</v>
      </c>
      <c r="C39" s="2" t="s">
        <v>20</v>
      </c>
      <c r="D39" s="2" t="s">
        <v>453</v>
      </c>
      <c r="E39" s="2" t="s">
        <v>4</v>
      </c>
      <c r="F39" s="2" t="s">
        <v>2</v>
      </c>
      <c r="G39" s="2" t="s">
        <v>39</v>
      </c>
      <c r="H39" s="4">
        <v>136300</v>
      </c>
      <c r="I39" s="5">
        <v>1803.85</v>
      </c>
      <c r="J39" s="5">
        <v>75.56</v>
      </c>
      <c r="K39" s="4">
        <v>146800</v>
      </c>
      <c r="L39" s="5">
        <v>1886.31</v>
      </c>
      <c r="M39" s="5">
        <v>77.819999999999993</v>
      </c>
      <c r="N39" s="6" t="s">
        <v>454</v>
      </c>
      <c r="O39" s="13"/>
      <c r="P39" s="15">
        <f t="shared" si="4"/>
        <v>7.7035950110051363E-2</v>
      </c>
      <c r="Q39" s="16">
        <f t="shared" si="5"/>
        <v>2.9910005293806125E-2</v>
      </c>
      <c r="R39" t="s">
        <v>575</v>
      </c>
      <c r="T39" s="33" t="s">
        <v>453</v>
      </c>
      <c r="U39" s="33" t="s">
        <v>776</v>
      </c>
      <c r="V39" s="33">
        <f>VLOOKUP(T39,[2]Data!$A:$C,3,FALSE)</f>
        <v>3214</v>
      </c>
      <c r="W39" s="33">
        <f>VLOOKUP(U39,[2]Data!$B$8:$C$273,2,FALSE)</f>
        <v>3214</v>
      </c>
      <c r="X39" s="33" t="s">
        <v>883</v>
      </c>
      <c r="Y39" s="33">
        <f t="shared" si="3"/>
        <v>45.67517112632234</v>
      </c>
      <c r="Z39" s="33" t="s">
        <v>592</v>
      </c>
      <c r="AA39" t="b">
        <f t="shared" si="2"/>
        <v>1</v>
      </c>
    </row>
    <row r="40" spans="1:27" ht="24.9" customHeight="1" x14ac:dyDescent="0.25">
      <c r="A40" s="2" t="s">
        <v>11</v>
      </c>
      <c r="B40" s="2" t="s">
        <v>12</v>
      </c>
      <c r="C40" s="2" t="s">
        <v>13</v>
      </c>
      <c r="D40" s="2" t="s">
        <v>310</v>
      </c>
      <c r="E40" s="2" t="s">
        <v>4</v>
      </c>
      <c r="F40" s="2" t="s">
        <v>2</v>
      </c>
      <c r="G40" s="2" t="s">
        <v>39</v>
      </c>
      <c r="H40" s="4">
        <v>53789</v>
      </c>
      <c r="I40" s="5">
        <v>1052.42</v>
      </c>
      <c r="J40" s="5">
        <v>51.11</v>
      </c>
      <c r="K40" s="4">
        <v>69926</v>
      </c>
      <c r="L40" s="5">
        <v>1073.04</v>
      </c>
      <c r="M40" s="5">
        <v>65.17</v>
      </c>
      <c r="N40" s="6" t="s">
        <v>311</v>
      </c>
      <c r="O40" s="13"/>
      <c r="P40" s="15">
        <f t="shared" si="4"/>
        <v>0.30000557734852851</v>
      </c>
      <c r="Q40" s="16">
        <f t="shared" si="5"/>
        <v>0.27509293680297403</v>
      </c>
      <c r="R40" t="s">
        <v>576</v>
      </c>
      <c r="T40" s="33" t="s">
        <v>310</v>
      </c>
      <c r="U40" s="33" t="s">
        <v>678</v>
      </c>
      <c r="V40" s="33">
        <f>VLOOKUP(T40,[2]Data!$A:$C,3,FALSE)</f>
        <v>3207</v>
      </c>
      <c r="W40" s="33">
        <f>VLOOKUP(U40,[2]Data!$B$8:$C$273,2,FALSE)</f>
        <v>3207</v>
      </c>
      <c r="X40" s="33" t="s">
        <v>883</v>
      </c>
      <c r="Y40" s="33">
        <f t="shared" si="3"/>
        <v>21.804178359837856</v>
      </c>
      <c r="Z40" s="33" t="s">
        <v>592</v>
      </c>
      <c r="AA40" t="b">
        <f t="shared" si="2"/>
        <v>1</v>
      </c>
    </row>
    <row r="41" spans="1:27" ht="24.9" customHeight="1" x14ac:dyDescent="0.25">
      <c r="A41" s="2" t="s">
        <v>18</v>
      </c>
      <c r="B41" s="2" t="s">
        <v>19</v>
      </c>
      <c r="C41" s="2" t="s">
        <v>20</v>
      </c>
      <c r="D41" s="2" t="s">
        <v>472</v>
      </c>
      <c r="E41" s="2" t="s">
        <v>4</v>
      </c>
      <c r="F41" s="2" t="s">
        <v>2</v>
      </c>
      <c r="G41" s="2" t="s">
        <v>39</v>
      </c>
      <c r="H41" s="4">
        <v>46810</v>
      </c>
      <c r="I41" s="5">
        <v>1201.56</v>
      </c>
      <c r="J41" s="5">
        <v>38.96</v>
      </c>
      <c r="K41" s="4">
        <v>50000</v>
      </c>
      <c r="L41" s="5">
        <v>1224.57</v>
      </c>
      <c r="M41" s="5">
        <v>40.83</v>
      </c>
      <c r="N41" s="6" t="s">
        <v>473</v>
      </c>
      <c r="O41" s="13"/>
      <c r="P41" s="15">
        <f t="shared" si="4"/>
        <v>6.8147831659901736E-2</v>
      </c>
      <c r="Q41" s="16">
        <f t="shared" si="5"/>
        <v>4.7997946611909585E-2</v>
      </c>
      <c r="R41" t="s">
        <v>576</v>
      </c>
      <c r="T41" s="33" t="s">
        <v>472</v>
      </c>
      <c r="U41" s="33" t="s">
        <v>846</v>
      </c>
      <c r="V41" s="33">
        <f>VLOOKUP(T41,[2]Data!$A:$C,3,FALSE)</f>
        <v>3174</v>
      </c>
      <c r="W41" s="33">
        <f>VLOOKUP(U41,[2]Data!$B$8:$C$273,2,FALSE)</f>
        <v>3174</v>
      </c>
      <c r="X41" s="33" t="s">
        <v>883</v>
      </c>
      <c r="Y41" s="33">
        <f t="shared" si="3"/>
        <v>15.75299306868305</v>
      </c>
      <c r="Z41" s="33" t="s">
        <v>592</v>
      </c>
      <c r="AA41" t="b">
        <f t="shared" si="2"/>
        <v>1</v>
      </c>
    </row>
    <row r="42" spans="1:27" ht="24.9" customHeight="1" x14ac:dyDescent="0.25">
      <c r="A42" s="2" t="s">
        <v>8</v>
      </c>
      <c r="B42" s="2" t="s">
        <v>9</v>
      </c>
      <c r="C42" s="2" t="s">
        <v>10</v>
      </c>
      <c r="D42" s="2" t="s">
        <v>183</v>
      </c>
      <c r="E42" s="2" t="s">
        <v>4</v>
      </c>
      <c r="F42" s="2" t="s">
        <v>2</v>
      </c>
      <c r="G42" s="2" t="s">
        <v>39</v>
      </c>
      <c r="H42" s="4">
        <v>225045</v>
      </c>
      <c r="I42" s="5">
        <v>1673.19</v>
      </c>
      <c r="J42" s="5">
        <v>134.5</v>
      </c>
      <c r="K42" s="4">
        <v>238337</v>
      </c>
      <c r="L42" s="5">
        <v>1718.46</v>
      </c>
      <c r="M42" s="5">
        <v>138.69</v>
      </c>
      <c r="N42" s="6" t="s">
        <v>184</v>
      </c>
      <c r="O42" s="13"/>
      <c r="P42" s="15">
        <f t="shared" si="4"/>
        <v>5.9063742806994154E-2</v>
      </c>
      <c r="Q42" s="16">
        <f t="shared" si="5"/>
        <v>3.1152416356877308E-2</v>
      </c>
      <c r="R42" t="s">
        <v>575</v>
      </c>
      <c r="T42" s="33" t="s">
        <v>183</v>
      </c>
      <c r="U42" s="33" t="s">
        <v>733</v>
      </c>
      <c r="V42" s="33">
        <f>VLOOKUP(T42,[2]Data!$A:$C,3,FALSE)</f>
        <v>3138</v>
      </c>
      <c r="W42" s="33">
        <f>VLOOKUP(U42,[2]Data!$B$8:$C$273,2,FALSE)</f>
        <v>3138</v>
      </c>
      <c r="X42" s="33" t="s">
        <v>883</v>
      </c>
      <c r="Y42" s="33">
        <f t="shared" si="3"/>
        <v>75.951880178457614</v>
      </c>
      <c r="Z42" s="33" t="s">
        <v>593</v>
      </c>
      <c r="AA42" t="b">
        <f t="shared" si="2"/>
        <v>1</v>
      </c>
    </row>
    <row r="43" spans="1:27" ht="24.9" customHeight="1" x14ac:dyDescent="0.25">
      <c r="A43" s="2" t="s">
        <v>22</v>
      </c>
      <c r="B43" s="2" t="s">
        <v>23</v>
      </c>
      <c r="C43" s="2" t="s">
        <v>24</v>
      </c>
      <c r="D43" s="2" t="s">
        <v>521</v>
      </c>
      <c r="E43" s="2" t="s">
        <v>4</v>
      </c>
      <c r="F43" s="2" t="s">
        <v>2</v>
      </c>
      <c r="G43" s="2" t="s">
        <v>39</v>
      </c>
      <c r="H43" s="4">
        <v>56910</v>
      </c>
      <c r="I43" s="5">
        <v>991.42</v>
      </c>
      <c r="J43" s="5">
        <v>57.4</v>
      </c>
      <c r="K43" s="4">
        <v>60320</v>
      </c>
      <c r="L43" s="5">
        <v>1005.4</v>
      </c>
      <c r="M43" s="5">
        <v>60</v>
      </c>
      <c r="N43" s="6" t="s">
        <v>522</v>
      </c>
      <c r="O43" s="13"/>
      <c r="P43" s="15">
        <f t="shared" si="4"/>
        <v>5.9919170620277629E-2</v>
      </c>
      <c r="Q43" s="16">
        <f t="shared" si="5"/>
        <v>4.5296167247386783E-2</v>
      </c>
      <c r="R43" t="s">
        <v>576</v>
      </c>
      <c r="T43" s="33" t="s">
        <v>521</v>
      </c>
      <c r="U43" s="33" t="s">
        <v>720</v>
      </c>
      <c r="V43" s="33">
        <f>VLOOKUP(T43,[2]Data!$A:$C,3,FALSE)</f>
        <v>3044</v>
      </c>
      <c r="W43" s="33">
        <f>VLOOKUP(U43,[2]Data!$B$8:$C$273,2,FALSE)</f>
        <v>3044</v>
      </c>
      <c r="X43" s="33" t="s">
        <v>883</v>
      </c>
      <c r="Y43" s="33">
        <f t="shared" si="3"/>
        <v>19.816031537450723</v>
      </c>
      <c r="Z43" s="33" t="s">
        <v>592</v>
      </c>
      <c r="AA43" t="b">
        <f t="shared" si="2"/>
        <v>1</v>
      </c>
    </row>
    <row r="44" spans="1:27" ht="24.9" customHeight="1" x14ac:dyDescent="0.25">
      <c r="A44" s="2" t="s">
        <v>11</v>
      </c>
      <c r="B44" s="2" t="s">
        <v>12</v>
      </c>
      <c r="C44" s="2" t="s">
        <v>13</v>
      </c>
      <c r="D44" s="2" t="s">
        <v>351</v>
      </c>
      <c r="E44" s="2" t="s">
        <v>4</v>
      </c>
      <c r="F44" s="2" t="s">
        <v>2</v>
      </c>
      <c r="G44" s="2" t="s">
        <v>39</v>
      </c>
      <c r="H44" s="4">
        <v>61310</v>
      </c>
      <c r="I44" s="5">
        <v>933.35</v>
      </c>
      <c r="J44" s="5">
        <v>65.69</v>
      </c>
      <c r="K44" s="4">
        <v>68510</v>
      </c>
      <c r="L44" s="5">
        <v>948.46</v>
      </c>
      <c r="M44" s="5">
        <v>72.23</v>
      </c>
      <c r="N44" s="6" t="s">
        <v>352</v>
      </c>
      <c r="O44" s="13"/>
      <c r="P44" s="15">
        <f t="shared" si="4"/>
        <v>0.1174359810797586</v>
      </c>
      <c r="Q44" s="16">
        <f t="shared" si="5"/>
        <v>9.9558532501141828E-2</v>
      </c>
      <c r="R44" t="s">
        <v>576</v>
      </c>
      <c r="T44" s="33" t="s">
        <v>351</v>
      </c>
      <c r="U44" s="33" t="s">
        <v>793</v>
      </c>
      <c r="V44" s="33">
        <f>VLOOKUP(T44,[2]Data!$A:$C,3,FALSE)</f>
        <v>2861</v>
      </c>
      <c r="W44" s="33">
        <f>VLOOKUP(U44,[2]Data!$B$8:$C$273,2,FALSE)</f>
        <v>2861</v>
      </c>
      <c r="X44" s="33" t="s">
        <v>884</v>
      </c>
      <c r="Y44" s="33">
        <f t="shared" si="3"/>
        <v>23.946172666899685</v>
      </c>
      <c r="Z44" s="33" t="s">
        <v>592</v>
      </c>
      <c r="AA44" t="b">
        <f t="shared" si="2"/>
        <v>1</v>
      </c>
    </row>
    <row r="45" spans="1:27" ht="24.9" customHeight="1" x14ac:dyDescent="0.25">
      <c r="A45" s="2" t="s">
        <v>11</v>
      </c>
      <c r="B45" s="2" t="s">
        <v>12</v>
      </c>
      <c r="C45" s="2" t="s">
        <v>13</v>
      </c>
      <c r="D45" s="2" t="s">
        <v>334</v>
      </c>
      <c r="E45" s="2" t="s">
        <v>4</v>
      </c>
      <c r="F45" s="2" t="s">
        <v>2</v>
      </c>
      <c r="G45" s="2" t="s">
        <v>39</v>
      </c>
      <c r="H45" s="4">
        <v>131411</v>
      </c>
      <c r="I45" s="5">
        <v>883.07</v>
      </c>
      <c r="J45" s="5">
        <v>148.81</v>
      </c>
      <c r="K45" s="4">
        <v>141924</v>
      </c>
      <c r="L45" s="5">
        <v>888.22</v>
      </c>
      <c r="M45" s="5">
        <v>159.78</v>
      </c>
      <c r="N45" s="6" t="s">
        <v>335</v>
      </c>
      <c r="O45" s="13"/>
      <c r="P45" s="15">
        <f t="shared" si="4"/>
        <v>8.0000913165564527E-2</v>
      </c>
      <c r="Q45" s="16">
        <f t="shared" si="5"/>
        <v>7.3718164101874858E-2</v>
      </c>
      <c r="R45" t="s">
        <v>575</v>
      </c>
      <c r="T45" s="33" t="s">
        <v>334</v>
      </c>
      <c r="U45" s="33" t="s">
        <v>755</v>
      </c>
      <c r="V45" s="33">
        <f>VLOOKUP(T45,[2]Data!$A:$C,3,FALSE)</f>
        <v>2778</v>
      </c>
      <c r="W45" s="33">
        <f>VLOOKUP(U45,[2]Data!$B$8:$C$273,2,FALSE)</f>
        <v>2778</v>
      </c>
      <c r="X45" s="33" t="s">
        <v>884</v>
      </c>
      <c r="Y45" s="33">
        <f t="shared" si="3"/>
        <v>51.088552915766741</v>
      </c>
      <c r="Z45" s="33" t="s">
        <v>592</v>
      </c>
      <c r="AA45" t="b">
        <f t="shared" si="2"/>
        <v>1</v>
      </c>
    </row>
    <row r="46" spans="1:27" ht="24.9" customHeight="1" x14ac:dyDescent="0.25">
      <c r="A46" s="2" t="s">
        <v>22</v>
      </c>
      <c r="B46" s="2" t="s">
        <v>23</v>
      </c>
      <c r="C46" s="2" t="s">
        <v>24</v>
      </c>
      <c r="D46" s="2" t="s">
        <v>374</v>
      </c>
      <c r="E46" s="2" t="s">
        <v>4</v>
      </c>
      <c r="F46" s="2" t="s">
        <v>2</v>
      </c>
      <c r="G46" s="2" t="s">
        <v>39</v>
      </c>
      <c r="H46" s="4">
        <v>39330</v>
      </c>
      <c r="I46" s="5">
        <v>1350.34</v>
      </c>
      <c r="J46" s="5">
        <v>29.13</v>
      </c>
      <c r="K46" s="4">
        <v>39880</v>
      </c>
      <c r="L46" s="5">
        <v>1378.52</v>
      </c>
      <c r="M46" s="5">
        <v>28.93</v>
      </c>
      <c r="N46" s="6" t="s">
        <v>567</v>
      </c>
      <c r="O46" s="13"/>
      <c r="P46" s="15">
        <f t="shared" si="4"/>
        <v>1.398423595219934E-2</v>
      </c>
      <c r="Q46" s="16">
        <f t="shared" si="5"/>
        <v>-6.8657741160315583E-3</v>
      </c>
      <c r="R46" t="s">
        <v>577</v>
      </c>
      <c r="T46" s="33" t="s">
        <v>374</v>
      </c>
      <c r="U46" s="33" t="s">
        <v>863</v>
      </c>
      <c r="V46" s="33" t="e">
        <f>VLOOKUP(T46,[2]Data!$A:$C,3,FALSE)</f>
        <v>#N/A</v>
      </c>
      <c r="W46" s="33">
        <f>VLOOKUP(U46,[2]Data!$B$8:$C$273,2,FALSE)</f>
        <v>2760</v>
      </c>
      <c r="X46" s="33" t="s">
        <v>884</v>
      </c>
      <c r="Y46" s="33">
        <f t="shared" si="3"/>
        <v>14.44927536231884</v>
      </c>
      <c r="Z46" s="33" t="s">
        <v>592</v>
      </c>
      <c r="AA46" t="b">
        <f t="shared" si="2"/>
        <v>1</v>
      </c>
    </row>
    <row r="47" spans="1:27" ht="24.9" customHeight="1" x14ac:dyDescent="0.25">
      <c r="A47" s="2" t="s">
        <v>18</v>
      </c>
      <c r="B47" s="2" t="s">
        <v>19</v>
      </c>
      <c r="C47" s="2" t="s">
        <v>20</v>
      </c>
      <c r="D47" s="2" t="s">
        <v>432</v>
      </c>
      <c r="E47" s="2" t="s">
        <v>4</v>
      </c>
      <c r="F47" s="2" t="s">
        <v>2</v>
      </c>
      <c r="G47" s="2" t="s">
        <v>39</v>
      </c>
      <c r="H47" s="4">
        <v>57830</v>
      </c>
      <c r="I47" s="5">
        <v>989.78</v>
      </c>
      <c r="J47" s="5">
        <v>58.43</v>
      </c>
      <c r="K47" s="4">
        <v>65505</v>
      </c>
      <c r="L47" s="5">
        <v>987.81</v>
      </c>
      <c r="M47" s="5">
        <v>66.31</v>
      </c>
      <c r="N47" s="6" t="s">
        <v>433</v>
      </c>
      <c r="O47" s="13"/>
      <c r="P47" s="15">
        <f t="shared" si="4"/>
        <v>0.13271658308836246</v>
      </c>
      <c r="Q47" s="16">
        <f t="shared" si="5"/>
        <v>0.1348622283073764</v>
      </c>
      <c r="R47" t="s">
        <v>576</v>
      </c>
      <c r="T47" s="33" t="s">
        <v>432</v>
      </c>
      <c r="U47" s="33" t="s">
        <v>730</v>
      </c>
      <c r="V47" s="33">
        <f>VLOOKUP(T47,[2]Data!$A:$C,3,FALSE)</f>
        <v>2544</v>
      </c>
      <c r="W47" s="33">
        <f>VLOOKUP(U47,[2]Data!$B$8:$C$273,2,FALSE)</f>
        <v>2544</v>
      </c>
      <c r="X47" s="33" t="s">
        <v>884</v>
      </c>
      <c r="Y47" s="33">
        <f t="shared" si="3"/>
        <v>25.748820754716981</v>
      </c>
      <c r="Z47" s="33" t="s">
        <v>592</v>
      </c>
      <c r="AA47" t="b">
        <f t="shared" si="2"/>
        <v>1</v>
      </c>
    </row>
    <row r="48" spans="1:27" ht="24.9" customHeight="1" x14ac:dyDescent="0.25">
      <c r="A48" s="2" t="s">
        <v>22</v>
      </c>
      <c r="B48" s="2" t="s">
        <v>23</v>
      </c>
      <c r="C48" s="2" t="s">
        <v>24</v>
      </c>
      <c r="D48" s="2" t="s">
        <v>539</v>
      </c>
      <c r="E48" s="2" t="s">
        <v>4</v>
      </c>
      <c r="F48" s="2" t="s">
        <v>2</v>
      </c>
      <c r="G48" s="2" t="s">
        <v>39</v>
      </c>
      <c r="H48" s="4">
        <v>27610</v>
      </c>
      <c r="I48" s="5">
        <v>1077.67</v>
      </c>
      <c r="J48" s="5">
        <v>25.62</v>
      </c>
      <c r="K48" s="4">
        <v>27610</v>
      </c>
      <c r="L48" s="5">
        <v>1117.83</v>
      </c>
      <c r="M48" s="5">
        <v>24.7</v>
      </c>
      <c r="N48" s="6" t="s">
        <v>540</v>
      </c>
      <c r="O48" s="13"/>
      <c r="P48" s="15">
        <f t="shared" si="4"/>
        <v>0</v>
      </c>
      <c r="Q48" s="16">
        <f t="shared" si="5"/>
        <v>-3.5909445745511387E-2</v>
      </c>
      <c r="R48" t="s">
        <v>577</v>
      </c>
      <c r="T48" s="33" t="s">
        <v>539</v>
      </c>
      <c r="U48" s="33" t="s">
        <v>802</v>
      </c>
      <c r="V48" s="33">
        <f>VLOOKUP(T48,[2]Data!$A:$C,3,FALSE)</f>
        <v>2530</v>
      </c>
      <c r="W48" s="33">
        <f>VLOOKUP(U48,[2]Data!$B$8:$C$273,2,FALSE)</f>
        <v>2530</v>
      </c>
      <c r="X48" s="33" t="s">
        <v>884</v>
      </c>
      <c r="Y48" s="33">
        <f t="shared" si="3"/>
        <v>10.913043478260869</v>
      </c>
      <c r="Z48" s="33" t="s">
        <v>592</v>
      </c>
      <c r="AA48" t="b">
        <f t="shared" si="2"/>
        <v>1</v>
      </c>
    </row>
    <row r="49" spans="1:27" ht="24.9" customHeight="1" x14ac:dyDescent="0.25">
      <c r="A49" s="2" t="s">
        <v>18</v>
      </c>
      <c r="B49" s="2" t="s">
        <v>19</v>
      </c>
      <c r="C49" s="2" t="s">
        <v>20</v>
      </c>
      <c r="D49" s="2" t="s">
        <v>404</v>
      </c>
      <c r="E49" s="2" t="s">
        <v>4</v>
      </c>
      <c r="F49" s="2" t="s">
        <v>2</v>
      </c>
      <c r="G49" s="2" t="s">
        <v>39</v>
      </c>
      <c r="H49" s="4">
        <v>97080</v>
      </c>
      <c r="I49" s="5">
        <v>617.12</v>
      </c>
      <c r="J49" s="5">
        <v>157.31</v>
      </c>
      <c r="K49" s="4">
        <v>5000</v>
      </c>
      <c r="L49" s="5">
        <v>629.69000000000005</v>
      </c>
      <c r="M49" s="5">
        <v>7.94</v>
      </c>
      <c r="N49" s="6" t="s">
        <v>405</v>
      </c>
      <c r="O49" s="13"/>
      <c r="P49" s="15">
        <f t="shared" si="4"/>
        <v>-0.94849608570251343</v>
      </c>
      <c r="Q49" s="16">
        <f t="shared" si="5"/>
        <v>-0.94952641281545991</v>
      </c>
      <c r="R49" t="s">
        <v>579</v>
      </c>
      <c r="T49" s="33" t="s">
        <v>404</v>
      </c>
      <c r="U49" s="33" t="s">
        <v>682</v>
      </c>
      <c r="V49" s="33">
        <f>VLOOKUP(T49,[2]Data!$A:$C,3,FALSE)</f>
        <v>2439</v>
      </c>
      <c r="X49" s="33" t="s">
        <v>875</v>
      </c>
      <c r="Z49" s="33" t="s">
        <v>592</v>
      </c>
      <c r="AA49" t="b">
        <f t="shared" si="2"/>
        <v>1</v>
      </c>
    </row>
    <row r="50" spans="1:27" ht="24.9" customHeight="1" x14ac:dyDescent="0.25">
      <c r="A50" s="2" t="s">
        <v>8</v>
      </c>
      <c r="B50" s="2" t="s">
        <v>9</v>
      </c>
      <c r="C50" s="2" t="s">
        <v>10</v>
      </c>
      <c r="D50" s="2" t="s">
        <v>112</v>
      </c>
      <c r="E50" s="2" t="s">
        <v>4</v>
      </c>
      <c r="F50" s="2" t="s">
        <v>2</v>
      </c>
      <c r="G50" s="2" t="s">
        <v>39</v>
      </c>
      <c r="H50" s="4">
        <v>139113</v>
      </c>
      <c r="I50" s="5">
        <v>1451.57</v>
      </c>
      <c r="J50" s="5">
        <v>95.84</v>
      </c>
      <c r="K50" s="4">
        <v>153733</v>
      </c>
      <c r="L50" s="5">
        <v>1523.04</v>
      </c>
      <c r="M50" s="5">
        <v>100.94</v>
      </c>
      <c r="N50" s="6" t="s">
        <v>113</v>
      </c>
      <c r="O50" s="13"/>
      <c r="P50" s="15">
        <f t="shared" si="4"/>
        <v>0.1050944196444617</v>
      </c>
      <c r="Q50" s="16">
        <f t="shared" si="5"/>
        <v>5.3213689482470725E-2</v>
      </c>
      <c r="R50" t="s">
        <v>575</v>
      </c>
      <c r="T50" s="33" t="s">
        <v>112</v>
      </c>
      <c r="U50" s="33" t="s">
        <v>650</v>
      </c>
      <c r="V50" s="33">
        <f>VLOOKUP(T50,[2]Data!$A:$C,3,FALSE)</f>
        <v>2377</v>
      </c>
      <c r="W50" s="33">
        <f>VLOOKUP(U50,[2]Data!$B$8:$C$273,2,FALSE)</f>
        <v>2377</v>
      </c>
      <c r="X50" s="33" t="s">
        <v>884</v>
      </c>
      <c r="Y50" s="33">
        <f t="shared" si="3"/>
        <v>64.675220866638625</v>
      </c>
      <c r="Z50" s="33" t="s">
        <v>592</v>
      </c>
      <c r="AA50" t="b">
        <f t="shared" si="2"/>
        <v>1</v>
      </c>
    </row>
    <row r="51" spans="1:27" ht="24.9" customHeight="1" x14ac:dyDescent="0.25">
      <c r="A51" s="2" t="s">
        <v>11</v>
      </c>
      <c r="B51" s="2" t="s">
        <v>12</v>
      </c>
      <c r="C51" s="2" t="s">
        <v>13</v>
      </c>
      <c r="D51" s="2" t="s">
        <v>330</v>
      </c>
      <c r="E51" s="2" t="s">
        <v>4</v>
      </c>
      <c r="F51" s="2" t="s">
        <v>2</v>
      </c>
      <c r="G51" s="2" t="s">
        <v>39</v>
      </c>
      <c r="H51" s="4">
        <v>26500</v>
      </c>
      <c r="I51" s="5">
        <v>733.96</v>
      </c>
      <c r="J51" s="5">
        <v>36.11</v>
      </c>
      <c r="K51" s="4">
        <v>29150</v>
      </c>
      <c r="L51" s="5">
        <v>746.6</v>
      </c>
      <c r="M51" s="5">
        <v>39.04</v>
      </c>
      <c r="N51" s="6" t="s">
        <v>331</v>
      </c>
      <c r="O51" s="13"/>
      <c r="P51" s="15">
        <f t="shared" si="4"/>
        <v>0.1</v>
      </c>
      <c r="Q51" s="16">
        <f t="shared" si="5"/>
        <v>8.1140958183328712E-2</v>
      </c>
      <c r="R51" t="s">
        <v>577</v>
      </c>
      <c r="T51" s="33" t="s">
        <v>330</v>
      </c>
      <c r="U51" s="33" t="s">
        <v>745</v>
      </c>
      <c r="V51" s="33">
        <f>VLOOKUP(T51,[2]Data!$A:$C,3,FALSE)</f>
        <v>2228</v>
      </c>
      <c r="W51" s="33">
        <f>VLOOKUP(U51,[2]Data!$B$8:$C$273,2,FALSE)</f>
        <v>2228</v>
      </c>
      <c r="X51" s="33" t="s">
        <v>884</v>
      </c>
      <c r="Y51" s="33">
        <f t="shared" si="3"/>
        <v>13.083482944344704</v>
      </c>
      <c r="Z51" s="33" t="s">
        <v>592</v>
      </c>
      <c r="AA51" t="b">
        <f t="shared" si="2"/>
        <v>1</v>
      </c>
    </row>
    <row r="52" spans="1:27" ht="24.9" customHeight="1" x14ac:dyDescent="0.25">
      <c r="A52" s="2" t="s">
        <v>8</v>
      </c>
      <c r="B52" s="2" t="s">
        <v>9</v>
      </c>
      <c r="C52" s="2" t="s">
        <v>10</v>
      </c>
      <c r="D52" s="2" t="s">
        <v>197</v>
      </c>
      <c r="E52" s="2" t="s">
        <v>4</v>
      </c>
      <c r="F52" s="2" t="s">
        <v>2</v>
      </c>
      <c r="G52" s="2" t="s">
        <v>39</v>
      </c>
      <c r="H52" s="4">
        <v>42000</v>
      </c>
      <c r="I52" s="5">
        <v>977.91</v>
      </c>
      <c r="J52" s="5">
        <v>42.95</v>
      </c>
      <c r="K52" s="4">
        <v>45250</v>
      </c>
      <c r="L52" s="5">
        <v>994.37</v>
      </c>
      <c r="M52" s="5">
        <v>45.51</v>
      </c>
      <c r="N52" s="6" t="s">
        <v>198</v>
      </c>
      <c r="O52" s="13"/>
      <c r="P52" s="15">
        <f t="shared" si="4"/>
        <v>7.7380952380952384E-2</v>
      </c>
      <c r="Q52" s="16">
        <f t="shared" si="5"/>
        <v>5.9604190919673922E-2</v>
      </c>
      <c r="R52" t="s">
        <v>577</v>
      </c>
      <c r="T52" s="33" t="s">
        <v>197</v>
      </c>
      <c r="U52" s="33" t="s">
        <v>751</v>
      </c>
      <c r="V52" s="33" t="e">
        <f>VLOOKUP(T52,[2]Data!$A:$C,3,FALSE)</f>
        <v>#N/A</v>
      </c>
      <c r="W52" s="33">
        <f>VLOOKUP(U52,[2]Data!$B$8:$C$273,2,FALSE)</f>
        <v>2217</v>
      </c>
      <c r="X52" s="33" t="s">
        <v>884</v>
      </c>
      <c r="Y52" s="33">
        <f t="shared" si="3"/>
        <v>20.41046459179071</v>
      </c>
      <c r="Z52" s="33" t="s">
        <v>592</v>
      </c>
      <c r="AA52" t="b">
        <f t="shared" si="2"/>
        <v>1</v>
      </c>
    </row>
    <row r="53" spans="1:27" ht="24.9" customHeight="1" x14ac:dyDescent="0.25">
      <c r="A53" s="2" t="s">
        <v>18</v>
      </c>
      <c r="B53" s="2" t="s">
        <v>19</v>
      </c>
      <c r="C53" s="2" t="s">
        <v>20</v>
      </c>
      <c r="D53" s="2" t="s">
        <v>384</v>
      </c>
      <c r="E53" s="2" t="s">
        <v>4</v>
      </c>
      <c r="F53" s="2" t="s">
        <v>2</v>
      </c>
      <c r="G53" s="2" t="s">
        <v>39</v>
      </c>
      <c r="H53" s="4">
        <v>156714</v>
      </c>
      <c r="I53" s="5">
        <v>908.65</v>
      </c>
      <c r="J53" s="5">
        <v>172.47</v>
      </c>
      <c r="K53" s="4">
        <v>192778</v>
      </c>
      <c r="L53" s="5">
        <v>930.23</v>
      </c>
      <c r="M53" s="5">
        <v>207.24</v>
      </c>
      <c r="N53" s="6" t="s">
        <v>385</v>
      </c>
      <c r="O53" s="13"/>
      <c r="P53" s="15">
        <f t="shared" si="4"/>
        <v>0.2301262171854461</v>
      </c>
      <c r="Q53" s="16">
        <f t="shared" si="5"/>
        <v>0.20160027830927124</v>
      </c>
      <c r="R53" t="s">
        <v>575</v>
      </c>
      <c r="T53" s="33" t="s">
        <v>384</v>
      </c>
      <c r="U53" s="33" t="s">
        <v>619</v>
      </c>
      <c r="V53" s="33">
        <f>VLOOKUP(T53,[2]Data!$A:$C,3,FALSE)</f>
        <v>2174</v>
      </c>
      <c r="W53" s="33">
        <f>VLOOKUP(U53,[2]Data!$B$8:$C$273,2,FALSE)</f>
        <v>2174</v>
      </c>
      <c r="X53" s="33" t="s">
        <v>884</v>
      </c>
      <c r="Y53" s="33">
        <f t="shared" si="3"/>
        <v>88.674333026678937</v>
      </c>
      <c r="Z53" s="33" t="s">
        <v>593</v>
      </c>
      <c r="AA53" t="b">
        <f t="shared" si="2"/>
        <v>1</v>
      </c>
    </row>
    <row r="54" spans="1:27" ht="24.9" customHeight="1" x14ac:dyDescent="0.25">
      <c r="A54" s="2" t="s">
        <v>22</v>
      </c>
      <c r="B54" s="2" t="s">
        <v>23</v>
      </c>
      <c r="C54" s="2" t="s">
        <v>24</v>
      </c>
      <c r="D54" s="2" t="s">
        <v>519</v>
      </c>
      <c r="E54" s="2" t="s">
        <v>4</v>
      </c>
      <c r="F54" s="2" t="s">
        <v>2</v>
      </c>
      <c r="G54" s="2" t="s">
        <v>39</v>
      </c>
      <c r="H54" s="4">
        <v>52000</v>
      </c>
      <c r="I54" s="5">
        <v>880.4</v>
      </c>
      <c r="J54" s="5">
        <v>59.06</v>
      </c>
      <c r="K54" s="4">
        <v>54000</v>
      </c>
      <c r="L54" s="5">
        <v>880.81</v>
      </c>
      <c r="M54" s="5">
        <v>61.31</v>
      </c>
      <c r="N54" s="6" t="s">
        <v>520</v>
      </c>
      <c r="O54" s="13"/>
      <c r="P54" s="15">
        <f t="shared" si="4"/>
        <v>3.8461538461538464E-2</v>
      </c>
      <c r="Q54" s="16">
        <f t="shared" si="5"/>
        <v>3.8096850660345412E-2</v>
      </c>
      <c r="R54" t="s">
        <v>576</v>
      </c>
      <c r="T54" s="33" t="s">
        <v>519</v>
      </c>
      <c r="U54" s="33" t="s">
        <v>716</v>
      </c>
      <c r="V54" s="33">
        <f>VLOOKUP(T54,[2]Data!$A:$C,3,FALSE)</f>
        <v>2142</v>
      </c>
      <c r="W54" s="33">
        <v>2142</v>
      </c>
      <c r="X54" s="33" t="s">
        <v>884</v>
      </c>
      <c r="Y54" s="33">
        <f t="shared" si="3"/>
        <v>25.210084033613445</v>
      </c>
      <c r="Z54" s="33" t="s">
        <v>592</v>
      </c>
      <c r="AA54" t="b">
        <f t="shared" si="2"/>
        <v>1</v>
      </c>
    </row>
    <row r="55" spans="1:27" ht="24.9" customHeight="1" x14ac:dyDescent="0.25">
      <c r="A55" s="2" t="s">
        <v>18</v>
      </c>
      <c r="B55" s="2" t="s">
        <v>19</v>
      </c>
      <c r="C55" s="2" t="s">
        <v>20</v>
      </c>
      <c r="D55" s="2" t="s">
        <v>386</v>
      </c>
      <c r="E55" s="2" t="s">
        <v>4</v>
      </c>
      <c r="F55" s="2" t="s">
        <v>2</v>
      </c>
      <c r="G55" s="2" t="s">
        <v>39</v>
      </c>
      <c r="H55" s="4">
        <v>73362</v>
      </c>
      <c r="I55" s="5">
        <v>1073.1199999999999</v>
      </c>
      <c r="J55" s="5">
        <v>68.36</v>
      </c>
      <c r="K55" s="4">
        <v>106375</v>
      </c>
      <c r="L55" s="5">
        <v>1130.52</v>
      </c>
      <c r="M55" s="5">
        <v>94.09</v>
      </c>
      <c r="N55" s="6" t="s">
        <v>387</v>
      </c>
      <c r="O55" s="13"/>
      <c r="P55" s="15">
        <f t="shared" si="4"/>
        <v>0.45000136310351407</v>
      </c>
      <c r="Q55" s="16">
        <f t="shared" si="5"/>
        <v>0.37638970157987134</v>
      </c>
      <c r="R55" t="s">
        <v>575</v>
      </c>
      <c r="T55" s="33" t="s">
        <v>624</v>
      </c>
      <c r="U55" s="33" t="s">
        <v>625</v>
      </c>
      <c r="V55" s="33">
        <f>VLOOKUP(T55,[2]Data!$A:$C,3,FALSE)</f>
        <v>2138</v>
      </c>
      <c r="W55" s="33">
        <f>VLOOKUP(U55,[2]Data!$B$8:$C$273,2,FALSE)</f>
        <v>2138</v>
      </c>
      <c r="X55" s="33" t="s">
        <v>884</v>
      </c>
      <c r="Y55" s="33">
        <f t="shared" si="3"/>
        <v>49.754443405051447</v>
      </c>
      <c r="Z55" s="33" t="s">
        <v>592</v>
      </c>
      <c r="AA55" t="b">
        <f t="shared" si="2"/>
        <v>0</v>
      </c>
    </row>
    <row r="56" spans="1:27" ht="24.9" customHeight="1" x14ac:dyDescent="0.25">
      <c r="A56" s="2" t="s">
        <v>18</v>
      </c>
      <c r="B56" s="2" t="s">
        <v>19</v>
      </c>
      <c r="C56" s="2" t="s">
        <v>20</v>
      </c>
      <c r="D56" s="2" t="s">
        <v>430</v>
      </c>
      <c r="E56" s="2" t="s">
        <v>4</v>
      </c>
      <c r="F56" s="2" t="s">
        <v>2</v>
      </c>
      <c r="G56" s="2" t="s">
        <v>39</v>
      </c>
      <c r="H56" s="4">
        <v>54000</v>
      </c>
      <c r="I56" s="5">
        <v>1018.69</v>
      </c>
      <c r="J56" s="5">
        <v>53.01</v>
      </c>
      <c r="K56" s="4">
        <v>55620</v>
      </c>
      <c r="L56" s="5">
        <v>1051.95</v>
      </c>
      <c r="M56" s="5">
        <v>52.87</v>
      </c>
      <c r="N56" s="6" t="s">
        <v>431</v>
      </c>
      <c r="O56" s="13"/>
      <c r="P56" s="15">
        <f t="shared" si="4"/>
        <v>0.03</v>
      </c>
      <c r="Q56" s="16">
        <f t="shared" si="5"/>
        <v>-2.6410111299754869E-3</v>
      </c>
      <c r="R56" t="s">
        <v>576</v>
      </c>
      <c r="T56" s="33" t="s">
        <v>430</v>
      </c>
      <c r="U56" s="33" t="s">
        <v>722</v>
      </c>
      <c r="V56" s="33">
        <f>VLOOKUP(T56,[2]Data!$A:$C,3,FALSE)</f>
        <v>2122</v>
      </c>
      <c r="W56" s="33">
        <f>VLOOKUP(U56,[2]Data!$B$8:$C$273,2,FALSE)</f>
        <v>2122</v>
      </c>
      <c r="X56" s="33" t="s">
        <v>884</v>
      </c>
      <c r="Y56" s="33">
        <f t="shared" si="3"/>
        <v>26.211121583411874</v>
      </c>
      <c r="Z56" s="33" t="s">
        <v>592</v>
      </c>
      <c r="AA56" t="b">
        <f t="shared" si="2"/>
        <v>1</v>
      </c>
    </row>
    <row r="57" spans="1:27" ht="24.9" customHeight="1" x14ac:dyDescent="0.25">
      <c r="A57" s="2" t="s">
        <v>22</v>
      </c>
      <c r="B57" s="2" t="s">
        <v>23</v>
      </c>
      <c r="C57" s="2" t="s">
        <v>24</v>
      </c>
      <c r="D57" s="2" t="s">
        <v>487</v>
      </c>
      <c r="E57" s="2" t="s">
        <v>4</v>
      </c>
      <c r="F57" s="2" t="s">
        <v>2</v>
      </c>
      <c r="G57" s="2" t="s">
        <v>39</v>
      </c>
      <c r="H57" s="4">
        <v>14670</v>
      </c>
      <c r="I57" s="5">
        <v>803.39</v>
      </c>
      <c r="J57" s="5">
        <v>18.260000000000002</v>
      </c>
      <c r="K57" s="4">
        <v>15150</v>
      </c>
      <c r="L57" s="5">
        <v>809.62</v>
      </c>
      <c r="M57" s="5">
        <v>18.71</v>
      </c>
      <c r="N57" s="6" t="s">
        <v>488</v>
      </c>
      <c r="O57" s="13"/>
      <c r="P57" s="15">
        <f t="shared" si="4"/>
        <v>3.2719836400817999E-2</v>
      </c>
      <c r="Q57" s="16">
        <f t="shared" si="5"/>
        <v>2.4644030668127013E-2</v>
      </c>
      <c r="R57" t="s">
        <v>578</v>
      </c>
      <c r="T57" s="33" t="s">
        <v>487</v>
      </c>
      <c r="U57" s="33" t="s">
        <v>613</v>
      </c>
      <c r="V57" s="33">
        <f>VLOOKUP(T57,[2]Data!$A:$C,3,FALSE)</f>
        <v>2010</v>
      </c>
      <c r="W57" s="33">
        <v>2010</v>
      </c>
      <c r="X57" s="33" t="s">
        <v>884</v>
      </c>
      <c r="Y57" s="33">
        <f t="shared" si="3"/>
        <v>7.5373134328358207</v>
      </c>
      <c r="Z57" s="33" t="s">
        <v>592</v>
      </c>
      <c r="AA57" t="b">
        <f t="shared" si="2"/>
        <v>1</v>
      </c>
    </row>
    <row r="58" spans="1:27" ht="24.9" customHeight="1" x14ac:dyDescent="0.25">
      <c r="A58" s="2" t="s">
        <v>8</v>
      </c>
      <c r="B58" s="2" t="s">
        <v>9</v>
      </c>
      <c r="C58" s="2" t="s">
        <v>10</v>
      </c>
      <c r="D58" s="2" t="s">
        <v>260</v>
      </c>
      <c r="E58" s="2" t="s">
        <v>4</v>
      </c>
      <c r="F58" s="2" t="s">
        <v>2</v>
      </c>
      <c r="G58" s="2" t="s">
        <v>39</v>
      </c>
      <c r="H58" s="4">
        <v>95671</v>
      </c>
      <c r="I58" s="5">
        <v>755.35</v>
      </c>
      <c r="J58" s="5">
        <v>126.66</v>
      </c>
      <c r="K58" s="4">
        <v>110022</v>
      </c>
      <c r="L58" s="5">
        <v>761.19</v>
      </c>
      <c r="M58" s="5">
        <v>144.54</v>
      </c>
      <c r="N58" s="6" t="s">
        <v>261</v>
      </c>
      <c r="O58" s="13"/>
      <c r="P58" s="15">
        <f t="shared" si="4"/>
        <v>0.15000365837087518</v>
      </c>
      <c r="Q58" s="16">
        <f t="shared" si="5"/>
        <v>0.14116532449076263</v>
      </c>
      <c r="R58" t="s">
        <v>575</v>
      </c>
      <c r="T58" s="33" t="s">
        <v>260</v>
      </c>
      <c r="U58" s="33" t="s">
        <v>725</v>
      </c>
      <c r="V58" s="33">
        <f>VLOOKUP(T58,[2]Data!$A:$C,3,FALSE)</f>
        <v>1999</v>
      </c>
      <c r="W58" s="33">
        <f>VLOOKUP(U58,[2]Data!$B$8:$C$273,2,FALSE)</f>
        <v>1999</v>
      </c>
      <c r="X58" s="33" t="s">
        <v>884</v>
      </c>
      <c r="Y58" s="33">
        <f t="shared" si="3"/>
        <v>55.038519259629815</v>
      </c>
      <c r="Z58" s="33" t="s">
        <v>592</v>
      </c>
      <c r="AA58" t="b">
        <f t="shared" si="2"/>
        <v>1</v>
      </c>
    </row>
    <row r="59" spans="1:27" ht="24.9" customHeight="1" x14ac:dyDescent="0.25">
      <c r="A59" s="2" t="s">
        <v>18</v>
      </c>
      <c r="B59" s="2" t="s">
        <v>19</v>
      </c>
      <c r="C59" s="2" t="s">
        <v>20</v>
      </c>
      <c r="D59" s="2" t="s">
        <v>435</v>
      </c>
      <c r="E59" s="2" t="s">
        <v>4</v>
      </c>
      <c r="F59" s="2" t="s">
        <v>2</v>
      </c>
      <c r="G59" s="2" t="s">
        <v>39</v>
      </c>
      <c r="H59" s="4">
        <v>37104</v>
      </c>
      <c r="I59" s="5">
        <v>668.06</v>
      </c>
      <c r="J59" s="5">
        <v>55.54</v>
      </c>
      <c r="K59" s="4">
        <v>40322</v>
      </c>
      <c r="L59" s="5">
        <v>673.28</v>
      </c>
      <c r="M59" s="5">
        <v>59.89</v>
      </c>
      <c r="N59" s="6" t="s">
        <v>436</v>
      </c>
      <c r="O59" s="13"/>
      <c r="P59" s="15">
        <f t="shared" si="4"/>
        <v>8.6729193617938766E-2</v>
      </c>
      <c r="Q59" s="16">
        <f t="shared" si="5"/>
        <v>7.8321930140439353E-2</v>
      </c>
      <c r="R59" t="s">
        <v>577</v>
      </c>
      <c r="T59" s="33" t="s">
        <v>435</v>
      </c>
      <c r="U59" s="33" t="s">
        <v>736</v>
      </c>
      <c r="V59" s="33">
        <f>VLOOKUP(T59,[2]Data!$A:$C,3,FALSE)</f>
        <v>1992</v>
      </c>
      <c r="W59" s="33">
        <f>VLOOKUP(U59,[2]Data!$B$8:$C$273,2,FALSE)</f>
        <v>1992</v>
      </c>
      <c r="X59" s="33" t="s">
        <v>884</v>
      </c>
      <c r="Y59" s="33">
        <f t="shared" si="3"/>
        <v>20.241967871485944</v>
      </c>
      <c r="Z59" s="33" t="s">
        <v>592</v>
      </c>
      <c r="AA59" t="b">
        <f t="shared" si="2"/>
        <v>1</v>
      </c>
    </row>
    <row r="60" spans="1:27" ht="24.9" customHeight="1" x14ac:dyDescent="0.25">
      <c r="A60" s="2" t="s">
        <v>22</v>
      </c>
      <c r="B60" s="2" t="s">
        <v>23</v>
      </c>
      <c r="C60" s="2" t="s">
        <v>24</v>
      </c>
      <c r="D60" s="2" t="s">
        <v>286</v>
      </c>
      <c r="E60" s="2" t="s">
        <v>4</v>
      </c>
      <c r="F60" s="2" t="s">
        <v>2</v>
      </c>
      <c r="G60" s="2" t="s">
        <v>39</v>
      </c>
      <c r="H60" s="4">
        <v>31530</v>
      </c>
      <c r="I60" s="5">
        <v>877.27</v>
      </c>
      <c r="J60" s="5">
        <v>35.94</v>
      </c>
      <c r="K60" s="4">
        <v>32030</v>
      </c>
      <c r="L60" s="5">
        <v>891.37</v>
      </c>
      <c r="M60" s="5">
        <v>35.93</v>
      </c>
      <c r="N60" s="6" t="s">
        <v>526</v>
      </c>
      <c r="O60" s="13"/>
      <c r="P60" s="15">
        <f t="shared" si="4"/>
        <v>1.5857913098636219E-2</v>
      </c>
      <c r="Q60" s="16">
        <f t="shared" si="5"/>
        <v>-2.7824151363377883E-4</v>
      </c>
      <c r="R60" t="s">
        <v>577</v>
      </c>
      <c r="T60" s="33" t="s">
        <v>286</v>
      </c>
      <c r="U60" s="33" t="s">
        <v>741</v>
      </c>
      <c r="V60" s="33" t="e">
        <f>VLOOKUP(T60,[2]Data!$A:$C,3,FALSE)</f>
        <v>#N/A</v>
      </c>
      <c r="W60" s="34">
        <v>1962</v>
      </c>
      <c r="X60" s="33" t="s">
        <v>884</v>
      </c>
      <c r="Y60" s="33">
        <f t="shared" si="3"/>
        <v>16.325178389398573</v>
      </c>
      <c r="Z60" s="33" t="s">
        <v>592</v>
      </c>
      <c r="AA60" t="b">
        <f t="shared" si="2"/>
        <v>1</v>
      </c>
    </row>
    <row r="61" spans="1:27" ht="24.9" customHeight="1" x14ac:dyDescent="0.25">
      <c r="A61" s="2" t="s">
        <v>8</v>
      </c>
      <c r="B61" s="2" t="s">
        <v>9</v>
      </c>
      <c r="C61" s="2" t="s">
        <v>10</v>
      </c>
      <c r="D61" s="2" t="s">
        <v>96</v>
      </c>
      <c r="E61" s="2" t="s">
        <v>4</v>
      </c>
      <c r="F61" s="2" t="s">
        <v>2</v>
      </c>
      <c r="G61" s="2" t="s">
        <v>39</v>
      </c>
      <c r="H61" s="4">
        <v>118965</v>
      </c>
      <c r="I61" s="5">
        <v>1091.3900000000001</v>
      </c>
      <c r="J61" s="5">
        <v>109</v>
      </c>
      <c r="K61" s="4">
        <v>132052</v>
      </c>
      <c r="L61" s="5">
        <v>1172.57</v>
      </c>
      <c r="M61" s="5">
        <v>112.62</v>
      </c>
      <c r="N61" s="6" t="s">
        <v>97</v>
      </c>
      <c r="O61" s="13"/>
      <c r="P61" s="15">
        <f t="shared" si="4"/>
        <v>0.11000714495860127</v>
      </c>
      <c r="Q61" s="16">
        <f t="shared" si="5"/>
        <v>3.3211009174311967E-2</v>
      </c>
      <c r="R61" t="s">
        <v>575</v>
      </c>
      <c r="T61" s="33" t="s">
        <v>96</v>
      </c>
      <c r="U61" s="33" t="s">
        <v>628</v>
      </c>
      <c r="V61" s="33">
        <f>VLOOKUP(T61,[2]Data!$A:$C,3,FALSE)</f>
        <v>1960</v>
      </c>
      <c r="W61" s="33">
        <f>VLOOKUP(U61,[2]Data!$B$8:$C$273,2,FALSE)</f>
        <v>1960</v>
      </c>
      <c r="X61" s="33" t="s">
        <v>884</v>
      </c>
      <c r="Y61" s="33">
        <f t="shared" si="3"/>
        <v>67.373469387755108</v>
      </c>
      <c r="Z61" s="33" t="s">
        <v>592</v>
      </c>
      <c r="AA61" t="b">
        <f t="shared" si="2"/>
        <v>1</v>
      </c>
    </row>
    <row r="62" spans="1:27" ht="24.9" customHeight="1" x14ac:dyDescent="0.25">
      <c r="A62" s="2" t="s">
        <v>18</v>
      </c>
      <c r="B62" s="2" t="s">
        <v>19</v>
      </c>
      <c r="C62" s="2" t="s">
        <v>20</v>
      </c>
      <c r="D62" s="2" t="s">
        <v>388</v>
      </c>
      <c r="E62" s="2" t="s">
        <v>4</v>
      </c>
      <c r="F62" s="2" t="s">
        <v>2</v>
      </c>
      <c r="G62" s="2" t="s">
        <v>39</v>
      </c>
      <c r="H62" s="4">
        <v>60000</v>
      </c>
      <c r="I62" s="5">
        <v>745.13</v>
      </c>
      <c r="J62" s="5">
        <v>80.52</v>
      </c>
      <c r="K62" s="4">
        <v>62000</v>
      </c>
      <c r="L62" s="5">
        <v>730.4</v>
      </c>
      <c r="M62" s="5">
        <v>84.88</v>
      </c>
      <c r="N62" s="6" t="s">
        <v>389</v>
      </c>
      <c r="O62" s="13"/>
      <c r="P62" s="15">
        <f t="shared" si="4"/>
        <v>3.3333333333333333E-2</v>
      </c>
      <c r="Q62" s="16">
        <f t="shared" si="5"/>
        <v>5.4148037754595126E-2</v>
      </c>
      <c r="R62" t="s">
        <v>576</v>
      </c>
      <c r="T62" s="33" t="s">
        <v>388</v>
      </c>
      <c r="U62" s="33" t="s">
        <v>635</v>
      </c>
      <c r="V62" s="33">
        <f>VLOOKUP(T62,[2]Data!$A:$C,3,FALSE)</f>
        <v>1956</v>
      </c>
      <c r="W62" s="33">
        <f>VLOOKUP(U62,[2]Data!$B$8:$C$273,2,FALSE)</f>
        <v>1956</v>
      </c>
      <c r="X62" s="33" t="s">
        <v>884</v>
      </c>
      <c r="Y62" s="33">
        <f t="shared" si="3"/>
        <v>31.697341513292432</v>
      </c>
      <c r="Z62" s="33" t="s">
        <v>592</v>
      </c>
      <c r="AA62" t="b">
        <f t="shared" si="2"/>
        <v>1</v>
      </c>
    </row>
    <row r="63" spans="1:27" ht="24.9" customHeight="1" x14ac:dyDescent="0.25">
      <c r="A63" s="2" t="s">
        <v>8</v>
      </c>
      <c r="B63" s="2" t="s">
        <v>9</v>
      </c>
      <c r="C63" s="2" t="s">
        <v>10</v>
      </c>
      <c r="D63" s="2" t="s">
        <v>205</v>
      </c>
      <c r="E63" s="2" t="s">
        <v>4</v>
      </c>
      <c r="F63" s="2" t="s">
        <v>2</v>
      </c>
      <c r="G63" s="2" t="s">
        <v>39</v>
      </c>
      <c r="H63" s="4">
        <v>99050</v>
      </c>
      <c r="I63" s="5">
        <v>811.18</v>
      </c>
      <c r="J63" s="5">
        <v>122.11</v>
      </c>
      <c r="K63" s="4">
        <v>100376</v>
      </c>
      <c r="L63" s="5">
        <v>822</v>
      </c>
      <c r="M63" s="5">
        <v>122.11</v>
      </c>
      <c r="N63" s="6" t="s">
        <v>206</v>
      </c>
      <c r="O63" s="13"/>
      <c r="P63" s="15">
        <f t="shared" si="4"/>
        <v>1.3387178192831903E-2</v>
      </c>
      <c r="Q63" s="16">
        <f t="shared" si="5"/>
        <v>0</v>
      </c>
      <c r="R63" t="s">
        <v>575</v>
      </c>
      <c r="T63" s="33" t="s">
        <v>205</v>
      </c>
      <c r="U63" s="33" t="s">
        <v>766</v>
      </c>
      <c r="V63" s="33">
        <f>VLOOKUP(T63,[2]Data!$A:$C,3,FALSE)</f>
        <v>1938</v>
      </c>
      <c r="W63" s="33">
        <f>VLOOKUP(U63,[2]Data!$B$8:$C$273,2,FALSE)</f>
        <v>1938</v>
      </c>
      <c r="X63" s="33" t="s">
        <v>884</v>
      </c>
      <c r="Y63" s="33">
        <f t="shared" si="3"/>
        <v>51.79360165118679</v>
      </c>
      <c r="Z63" s="33" t="s">
        <v>593</v>
      </c>
      <c r="AA63" t="b">
        <f t="shared" si="2"/>
        <v>1</v>
      </c>
    </row>
    <row r="64" spans="1:27" ht="24.9" customHeight="1" x14ac:dyDescent="0.25">
      <c r="A64" s="2" t="s">
        <v>8</v>
      </c>
      <c r="B64" s="2" t="s">
        <v>9</v>
      </c>
      <c r="C64" s="2" t="s">
        <v>10</v>
      </c>
      <c r="D64" s="2" t="s">
        <v>244</v>
      </c>
      <c r="E64" s="2" t="s">
        <v>4</v>
      </c>
      <c r="F64" s="2" t="s">
        <v>2</v>
      </c>
      <c r="G64" s="2" t="s">
        <v>39</v>
      </c>
      <c r="H64" s="4">
        <v>206135</v>
      </c>
      <c r="I64" s="5">
        <v>1091.29</v>
      </c>
      <c r="J64" s="5">
        <v>188.89</v>
      </c>
      <c r="K64" s="4">
        <v>237501</v>
      </c>
      <c r="L64" s="5">
        <v>1215.26</v>
      </c>
      <c r="M64" s="5">
        <v>195.43</v>
      </c>
      <c r="N64" s="6" t="s">
        <v>245</v>
      </c>
      <c r="O64" s="13"/>
      <c r="P64" s="15">
        <f t="shared" si="4"/>
        <v>0.15216241783297355</v>
      </c>
      <c r="Q64" s="16">
        <f t="shared" si="5"/>
        <v>3.4623325745142784E-2</v>
      </c>
      <c r="R64" t="s">
        <v>575</v>
      </c>
      <c r="T64" s="33" t="s">
        <v>820</v>
      </c>
      <c r="U64" s="33" t="s">
        <v>821</v>
      </c>
      <c r="V64" s="33">
        <f>VLOOKUP(T64,[2]Data!$A:$C,3,FALSE)</f>
        <v>1901</v>
      </c>
      <c r="W64" s="33">
        <f>VLOOKUP(U64,[2]Data!$B$8:$C$273,2,FALSE)</f>
        <v>1901</v>
      </c>
      <c r="X64" s="33" t="s">
        <v>884</v>
      </c>
      <c r="Y64" s="33">
        <f t="shared" si="3"/>
        <v>124.93477117306681</v>
      </c>
      <c r="Z64" s="33" t="s">
        <v>593</v>
      </c>
      <c r="AA64" t="b">
        <f t="shared" si="2"/>
        <v>0</v>
      </c>
    </row>
    <row r="65" spans="1:27" ht="24.9" customHeight="1" x14ac:dyDescent="0.25">
      <c r="A65" s="2" t="s">
        <v>22</v>
      </c>
      <c r="B65" s="2" t="s">
        <v>23</v>
      </c>
      <c r="C65" s="2" t="s">
        <v>24</v>
      </c>
      <c r="D65" s="2" t="s">
        <v>559</v>
      </c>
      <c r="E65" s="2" t="s">
        <v>4</v>
      </c>
      <c r="F65" s="2" t="s">
        <v>2</v>
      </c>
      <c r="G65" s="2" t="s">
        <v>39</v>
      </c>
      <c r="H65" s="4">
        <v>37640</v>
      </c>
      <c r="I65" s="5">
        <v>847.21</v>
      </c>
      <c r="J65" s="5">
        <v>44.43</v>
      </c>
      <c r="K65" s="4">
        <v>39250</v>
      </c>
      <c r="L65" s="5">
        <v>829.87</v>
      </c>
      <c r="M65" s="5">
        <v>47.3</v>
      </c>
      <c r="N65" s="6" t="s">
        <v>560</v>
      </c>
      <c r="O65" s="13"/>
      <c r="P65" s="15">
        <f t="shared" si="4"/>
        <v>4.277364505844846E-2</v>
      </c>
      <c r="Q65" s="16">
        <f t="shared" si="5"/>
        <v>6.4595993697951784E-2</v>
      </c>
      <c r="R65" t="s">
        <v>577</v>
      </c>
      <c r="T65" s="33" t="s">
        <v>559</v>
      </c>
      <c r="U65" s="33" t="s">
        <v>840</v>
      </c>
      <c r="V65" s="33">
        <f>VLOOKUP(T65,[2]Data!$A:$C,3,FALSE)</f>
        <v>1837</v>
      </c>
      <c r="W65" s="33">
        <f>VLOOKUP(U65,[2]Data!$B$8:$C$273,2,FALSE)</f>
        <v>1837</v>
      </c>
      <c r="X65" s="33" t="s">
        <v>884</v>
      </c>
      <c r="Y65" s="33">
        <f t="shared" si="3"/>
        <v>21.366358192705498</v>
      </c>
      <c r="Z65" s="33" t="s">
        <v>592</v>
      </c>
      <c r="AA65" t="b">
        <f t="shared" si="2"/>
        <v>1</v>
      </c>
    </row>
    <row r="66" spans="1:27" ht="24.9" customHeight="1" x14ac:dyDescent="0.25">
      <c r="A66" s="2" t="s">
        <v>11</v>
      </c>
      <c r="B66" s="2" t="s">
        <v>12</v>
      </c>
      <c r="C66" s="2" t="s">
        <v>13</v>
      </c>
      <c r="D66" s="2" t="s">
        <v>368</v>
      </c>
      <c r="E66" s="2" t="s">
        <v>4</v>
      </c>
      <c r="F66" s="2" t="s">
        <v>2</v>
      </c>
      <c r="G66" s="2" t="s">
        <v>39</v>
      </c>
      <c r="H66" s="4">
        <v>36000</v>
      </c>
      <c r="I66" s="5">
        <v>713.39</v>
      </c>
      <c r="J66" s="5">
        <v>50.46</v>
      </c>
      <c r="K66" s="4">
        <v>39000</v>
      </c>
      <c r="L66" s="5">
        <v>725.11</v>
      </c>
      <c r="M66" s="5">
        <v>53.78</v>
      </c>
      <c r="N66" s="6" t="s">
        <v>369</v>
      </c>
      <c r="O66" s="13"/>
      <c r="P66" s="15">
        <f t="shared" ref="P66:P97" si="6">(K66-H66)/H66</f>
        <v>8.3333333333333329E-2</v>
      </c>
      <c r="Q66" s="16">
        <f t="shared" ref="Q66:Q97" si="7">(M66-J66)/J66</f>
        <v>6.5794688862465325E-2</v>
      </c>
      <c r="R66" t="s">
        <v>577</v>
      </c>
      <c r="T66" s="33" t="s">
        <v>848</v>
      </c>
      <c r="U66" s="33" t="s">
        <v>849</v>
      </c>
      <c r="V66" s="33">
        <f>VLOOKUP(T66,[2]Data!$A:$C,3,FALSE)</f>
        <v>1788</v>
      </c>
      <c r="W66" s="33">
        <f>VLOOKUP(U66,[2]Data!$B$8:$C$273,2,FALSE)</f>
        <v>1788</v>
      </c>
      <c r="X66" s="33" t="s">
        <v>884</v>
      </c>
      <c r="Y66" s="33">
        <f t="shared" si="3"/>
        <v>21.812080536912752</v>
      </c>
      <c r="Z66" s="33" t="s">
        <v>592</v>
      </c>
      <c r="AA66" t="b">
        <f t="shared" ref="AA66:AA129" si="8">T66=D66</f>
        <v>0</v>
      </c>
    </row>
    <row r="67" spans="1:27" ht="24.9" customHeight="1" x14ac:dyDescent="0.25">
      <c r="A67" s="2" t="s">
        <v>11</v>
      </c>
      <c r="B67" s="2" t="s">
        <v>12</v>
      </c>
      <c r="C67" s="2" t="s">
        <v>13</v>
      </c>
      <c r="D67" s="2" t="s">
        <v>318</v>
      </c>
      <c r="E67" s="2" t="s">
        <v>4</v>
      </c>
      <c r="F67" s="2" t="s">
        <v>2</v>
      </c>
      <c r="G67" s="2" t="s">
        <v>39</v>
      </c>
      <c r="H67" s="4">
        <v>10315</v>
      </c>
      <c r="I67" s="5">
        <v>373.71</v>
      </c>
      <c r="J67" s="5">
        <v>27.6</v>
      </c>
      <c r="K67" s="4">
        <v>11346</v>
      </c>
      <c r="L67" s="5">
        <v>389.83</v>
      </c>
      <c r="M67" s="5">
        <v>29.1</v>
      </c>
      <c r="N67" s="6" t="s">
        <v>319</v>
      </c>
      <c r="O67" s="13"/>
      <c r="P67" s="15">
        <f t="shared" si="6"/>
        <v>9.9951526902569074E-2</v>
      </c>
      <c r="Q67" s="16">
        <f t="shared" si="7"/>
        <v>5.434782608695652E-2</v>
      </c>
      <c r="R67" t="s">
        <v>578</v>
      </c>
      <c r="T67" s="33" t="s">
        <v>318</v>
      </c>
      <c r="U67" s="33" t="s">
        <v>710</v>
      </c>
      <c r="V67" s="33">
        <f>VLOOKUP(T67,[2]Data!$A:$C,3,FALSE)</f>
        <v>1785</v>
      </c>
      <c r="W67" s="33">
        <f>VLOOKUP(U67,[2]Data!$B$8:$C$273,2,FALSE)</f>
        <v>1785</v>
      </c>
      <c r="X67" s="33" t="s">
        <v>884</v>
      </c>
      <c r="Y67" s="33">
        <f t="shared" ref="Y67:Y130" si="9">K67/W67</f>
        <v>6.356302521008403</v>
      </c>
      <c r="Z67" s="33" t="s">
        <v>592</v>
      </c>
      <c r="AA67" t="b">
        <f t="shared" si="8"/>
        <v>1</v>
      </c>
    </row>
    <row r="68" spans="1:27" ht="24.9" customHeight="1" x14ac:dyDescent="0.25">
      <c r="A68" s="2" t="s">
        <v>5</v>
      </c>
      <c r="B68" s="2" t="s">
        <v>6</v>
      </c>
      <c r="C68" s="2" t="s">
        <v>7</v>
      </c>
      <c r="D68" s="2" t="s">
        <v>52</v>
      </c>
      <c r="E68" s="2" t="s">
        <v>4</v>
      </c>
      <c r="F68" s="2" t="s">
        <v>2</v>
      </c>
      <c r="G68" s="2" t="s">
        <v>39</v>
      </c>
      <c r="H68" s="4">
        <v>12784</v>
      </c>
      <c r="I68" s="5">
        <v>709.2</v>
      </c>
      <c r="J68" s="5">
        <v>18.03</v>
      </c>
      <c r="K68" s="4">
        <v>13424</v>
      </c>
      <c r="L68" s="5">
        <v>707.2</v>
      </c>
      <c r="M68" s="5">
        <v>18.98</v>
      </c>
      <c r="N68" s="6" t="s">
        <v>53</v>
      </c>
      <c r="O68" s="13"/>
      <c r="P68" s="15">
        <f t="shared" si="6"/>
        <v>5.0062578222778473E-2</v>
      </c>
      <c r="Q68" s="16">
        <f t="shared" si="7"/>
        <v>5.2689961175818041E-2</v>
      </c>
      <c r="R68" t="s">
        <v>578</v>
      </c>
      <c r="T68" s="33" t="s">
        <v>21</v>
      </c>
      <c r="U68" s="33" t="s">
        <v>825</v>
      </c>
      <c r="V68" s="33" t="e">
        <f>VLOOKUP(T68,[2]Data!$A:$C,3,FALSE)</f>
        <v>#N/A</v>
      </c>
      <c r="W68" s="33">
        <f>VLOOKUP(U68,[2]Data!$B$8:$C$273,2,FALSE)</f>
        <v>1730</v>
      </c>
      <c r="X68" s="33" t="s">
        <v>884</v>
      </c>
      <c r="Y68" s="33">
        <f t="shared" si="9"/>
        <v>7.7595375722543354</v>
      </c>
      <c r="Z68" s="33" t="s">
        <v>592</v>
      </c>
      <c r="AA68" t="b">
        <f t="shared" si="8"/>
        <v>0</v>
      </c>
    </row>
    <row r="69" spans="1:27" ht="24.9" customHeight="1" x14ac:dyDescent="0.25">
      <c r="A69" s="2" t="s">
        <v>11</v>
      </c>
      <c r="B69" s="2" t="s">
        <v>12</v>
      </c>
      <c r="C69" s="2" t="s">
        <v>13</v>
      </c>
      <c r="D69" s="2" t="s">
        <v>294</v>
      </c>
      <c r="E69" s="2" t="s">
        <v>4</v>
      </c>
      <c r="F69" s="2" t="s">
        <v>2</v>
      </c>
      <c r="G69" s="2" t="s">
        <v>39</v>
      </c>
      <c r="H69" s="4">
        <v>16660</v>
      </c>
      <c r="I69" s="5">
        <v>652.63</v>
      </c>
      <c r="J69" s="5">
        <v>25.53</v>
      </c>
      <c r="K69" s="4">
        <v>18326</v>
      </c>
      <c r="L69" s="5">
        <v>672.27</v>
      </c>
      <c r="M69" s="5">
        <v>27.26</v>
      </c>
      <c r="N69" s="6" t="s">
        <v>295</v>
      </c>
      <c r="O69" s="13"/>
      <c r="P69" s="15">
        <f t="shared" si="6"/>
        <v>0.1</v>
      </c>
      <c r="Q69" s="16">
        <f t="shared" si="7"/>
        <v>6.7763415589502565E-2</v>
      </c>
      <c r="R69" t="s">
        <v>578</v>
      </c>
      <c r="T69" s="33" t="s">
        <v>294</v>
      </c>
      <c r="U69" s="33" t="s">
        <v>611</v>
      </c>
      <c r="V69" s="33">
        <f>VLOOKUP(T69,[2]Data!$A:$C,3,FALSE)</f>
        <v>1681</v>
      </c>
      <c r="W69" s="33">
        <f>VLOOKUP(U69,[2]Data!$B$8:$C$273,2,FALSE)</f>
        <v>1681</v>
      </c>
      <c r="X69" s="33" t="s">
        <v>884</v>
      </c>
      <c r="Y69" s="33">
        <f t="shared" si="9"/>
        <v>10.901844140392624</v>
      </c>
      <c r="Z69" s="33" t="s">
        <v>592</v>
      </c>
      <c r="AA69" t="b">
        <f t="shared" si="8"/>
        <v>1</v>
      </c>
    </row>
    <row r="70" spans="1:27" ht="24.9" customHeight="1" x14ac:dyDescent="0.25">
      <c r="A70" s="2" t="s">
        <v>22</v>
      </c>
      <c r="B70" s="2" t="s">
        <v>23</v>
      </c>
      <c r="C70" s="2" t="s">
        <v>24</v>
      </c>
      <c r="D70" s="2" t="s">
        <v>483</v>
      </c>
      <c r="E70" s="2" t="s">
        <v>4</v>
      </c>
      <c r="F70" s="2" t="s">
        <v>2</v>
      </c>
      <c r="G70" s="2" t="s">
        <v>39</v>
      </c>
      <c r="H70" s="4">
        <v>81700</v>
      </c>
      <c r="I70" s="5">
        <v>664.75</v>
      </c>
      <c r="J70" s="5">
        <v>122.9</v>
      </c>
      <c r="K70" s="4">
        <v>87560</v>
      </c>
      <c r="L70" s="5">
        <v>675.8</v>
      </c>
      <c r="M70" s="5">
        <v>129.56</v>
      </c>
      <c r="N70" s="6" t="s">
        <v>484</v>
      </c>
      <c r="O70" s="13"/>
      <c r="P70" s="15">
        <f t="shared" si="6"/>
        <v>7.1725826193390449E-2</v>
      </c>
      <c r="Q70" s="16">
        <f t="shared" si="7"/>
        <v>5.4190398698128528E-2</v>
      </c>
      <c r="R70" t="s">
        <v>576</v>
      </c>
      <c r="T70" s="33" t="s">
        <v>483</v>
      </c>
      <c r="U70" s="33" t="s">
        <v>606</v>
      </c>
      <c r="V70" s="33">
        <f>VLOOKUP(T70,[2]Data!$A:$C,3,FALSE)</f>
        <v>1657</v>
      </c>
      <c r="W70" s="33">
        <v>1657</v>
      </c>
      <c r="X70" s="33" t="s">
        <v>884</v>
      </c>
      <c r="Y70" s="33">
        <f t="shared" si="9"/>
        <v>52.842486421243208</v>
      </c>
      <c r="Z70" s="33" t="s">
        <v>592</v>
      </c>
      <c r="AA70" t="b">
        <f t="shared" si="8"/>
        <v>1</v>
      </c>
    </row>
    <row r="71" spans="1:27" ht="24.9" customHeight="1" x14ac:dyDescent="0.25">
      <c r="A71" s="2" t="s">
        <v>18</v>
      </c>
      <c r="B71" s="2" t="s">
        <v>19</v>
      </c>
      <c r="C71" s="2" t="s">
        <v>20</v>
      </c>
      <c r="D71" s="2" t="s">
        <v>44</v>
      </c>
      <c r="E71" s="2" t="s">
        <v>4</v>
      </c>
      <c r="F71" s="2" t="s">
        <v>2</v>
      </c>
      <c r="G71" s="2" t="s">
        <v>39</v>
      </c>
      <c r="H71" s="4">
        <v>128294</v>
      </c>
      <c r="I71" s="5">
        <v>578.1</v>
      </c>
      <c r="J71" s="5">
        <v>221.92</v>
      </c>
      <c r="K71" s="4">
        <v>135992</v>
      </c>
      <c r="L71" s="5">
        <v>582.22</v>
      </c>
      <c r="M71" s="5">
        <v>233.57</v>
      </c>
      <c r="N71" s="6" t="s">
        <v>434</v>
      </c>
      <c r="O71" s="13"/>
      <c r="P71" s="15">
        <f t="shared" si="6"/>
        <v>6.0002806054842782E-2</v>
      </c>
      <c r="Q71" s="16">
        <f t="shared" si="7"/>
        <v>5.24963950973324E-2</v>
      </c>
      <c r="R71" t="s">
        <v>575</v>
      </c>
      <c r="T71" s="33" t="s">
        <v>44</v>
      </c>
      <c r="U71" s="33" t="s">
        <v>732</v>
      </c>
      <c r="V71" s="33" t="e">
        <f>VLOOKUP(T71,[2]Data!$A:$C,3,FALSE)</f>
        <v>#N/A</v>
      </c>
      <c r="W71" s="33">
        <f>VLOOKUP(U71,[2]Data!$B$8:$C$273,2,FALSE)</f>
        <v>1612</v>
      </c>
      <c r="X71" s="33" t="s">
        <v>884</v>
      </c>
      <c r="Y71" s="33">
        <f t="shared" si="9"/>
        <v>84.362282878411904</v>
      </c>
      <c r="Z71" s="33" t="s">
        <v>592</v>
      </c>
      <c r="AA71" t="b">
        <f t="shared" si="8"/>
        <v>1</v>
      </c>
    </row>
    <row r="72" spans="1:27" ht="24.9" customHeight="1" x14ac:dyDescent="0.25">
      <c r="A72" s="2" t="s">
        <v>11</v>
      </c>
      <c r="B72" s="2" t="s">
        <v>12</v>
      </c>
      <c r="C72" s="2" t="s">
        <v>13</v>
      </c>
      <c r="D72" s="2" t="s">
        <v>328</v>
      </c>
      <c r="E72" s="2" t="s">
        <v>4</v>
      </c>
      <c r="F72" s="2" t="s">
        <v>2</v>
      </c>
      <c r="G72" s="2" t="s">
        <v>39</v>
      </c>
      <c r="H72" s="4">
        <v>33264</v>
      </c>
      <c r="I72" s="5">
        <v>635.63</v>
      </c>
      <c r="J72" s="5">
        <v>52.33</v>
      </c>
      <c r="K72" s="4">
        <v>34235</v>
      </c>
      <c r="L72" s="5">
        <v>654.20000000000005</v>
      </c>
      <c r="M72" s="5">
        <v>52.33</v>
      </c>
      <c r="N72" s="6" t="s">
        <v>329</v>
      </c>
      <c r="O72" s="13"/>
      <c r="P72" s="15">
        <f t="shared" si="6"/>
        <v>2.9190716690716691E-2</v>
      </c>
      <c r="Q72" s="16">
        <f t="shared" si="7"/>
        <v>0</v>
      </c>
      <c r="R72" t="s">
        <v>577</v>
      </c>
      <c r="T72" s="33" t="s">
        <v>328</v>
      </c>
      <c r="U72" s="33" t="s">
        <v>742</v>
      </c>
      <c r="V72" s="33">
        <f>VLOOKUP(T72,[2]Data!$A:$C,3,FALSE)</f>
        <v>1555</v>
      </c>
      <c r="W72" s="33">
        <f>VLOOKUP(U72,[2]Data!$B$8:$C$273,2,FALSE)</f>
        <v>1555</v>
      </c>
      <c r="X72" s="33" t="s">
        <v>884</v>
      </c>
      <c r="Y72" s="33">
        <f t="shared" si="9"/>
        <v>22.016077170418008</v>
      </c>
      <c r="Z72" s="33" t="s">
        <v>592</v>
      </c>
      <c r="AA72" t="b">
        <f t="shared" si="8"/>
        <v>1</v>
      </c>
    </row>
    <row r="73" spans="1:27" ht="24.9" customHeight="1" x14ac:dyDescent="0.25">
      <c r="A73" s="2" t="s">
        <v>18</v>
      </c>
      <c r="B73" s="2" t="s">
        <v>19</v>
      </c>
      <c r="C73" s="2" t="s">
        <v>20</v>
      </c>
      <c r="D73" s="2" t="s">
        <v>408</v>
      </c>
      <c r="E73" s="2" t="s">
        <v>4</v>
      </c>
      <c r="F73" s="2" t="s">
        <v>2</v>
      </c>
      <c r="G73" s="2" t="s">
        <v>39</v>
      </c>
      <c r="H73" s="4">
        <v>18900</v>
      </c>
      <c r="I73" s="5">
        <v>549.12</v>
      </c>
      <c r="J73" s="5">
        <v>34.42</v>
      </c>
      <c r="K73" s="4">
        <v>24570</v>
      </c>
      <c r="L73" s="5">
        <v>546.04999999999995</v>
      </c>
      <c r="M73" s="5">
        <v>45</v>
      </c>
      <c r="N73" s="6" t="s">
        <v>409</v>
      </c>
      <c r="O73" s="13"/>
      <c r="P73" s="15">
        <f t="shared" si="6"/>
        <v>0.3</v>
      </c>
      <c r="Q73" s="16">
        <f t="shared" si="7"/>
        <v>0.30737943056362571</v>
      </c>
      <c r="R73" t="s">
        <v>578</v>
      </c>
      <c r="T73" s="33" t="s">
        <v>408</v>
      </c>
      <c r="U73" s="33" t="s">
        <v>694</v>
      </c>
      <c r="V73" s="33">
        <f>VLOOKUP(T73,[2]Data!$A:$C,3,FALSE)</f>
        <v>1465</v>
      </c>
      <c r="W73" s="33">
        <f>VLOOKUP(U73,[2]Data!$B$8:$C$273,2,FALSE)</f>
        <v>1465</v>
      </c>
      <c r="X73" s="33" t="s">
        <v>885</v>
      </c>
      <c r="Y73" s="33">
        <f t="shared" si="9"/>
        <v>16.771331058020479</v>
      </c>
      <c r="Z73" s="33" t="s">
        <v>592</v>
      </c>
      <c r="AA73" t="b">
        <f t="shared" si="8"/>
        <v>1</v>
      </c>
    </row>
    <row r="74" spans="1:27" ht="24.9" customHeight="1" x14ac:dyDescent="0.25">
      <c r="A74" s="2" t="s">
        <v>18</v>
      </c>
      <c r="B74" s="2" t="s">
        <v>19</v>
      </c>
      <c r="C74" s="2" t="s">
        <v>20</v>
      </c>
      <c r="D74" s="2" t="s">
        <v>457</v>
      </c>
      <c r="E74" s="2" t="s">
        <v>4</v>
      </c>
      <c r="F74" s="2" t="s">
        <v>2</v>
      </c>
      <c r="G74" s="2" t="s">
        <v>39</v>
      </c>
      <c r="H74" s="4">
        <v>17850</v>
      </c>
      <c r="I74" s="5">
        <v>562.41</v>
      </c>
      <c r="J74" s="5">
        <v>31.74</v>
      </c>
      <c r="K74" s="4">
        <v>17850</v>
      </c>
      <c r="L74" s="5">
        <v>561.17999999999995</v>
      </c>
      <c r="M74" s="5">
        <v>31.81</v>
      </c>
      <c r="N74" s="6" t="s">
        <v>458</v>
      </c>
      <c r="O74" s="13"/>
      <c r="P74" s="15">
        <f t="shared" si="6"/>
        <v>0</v>
      </c>
      <c r="Q74" s="16">
        <f t="shared" si="7"/>
        <v>2.205419029615636E-3</v>
      </c>
      <c r="R74" t="s">
        <v>578</v>
      </c>
      <c r="T74" s="33" t="s">
        <v>786</v>
      </c>
      <c r="U74" s="33" t="s">
        <v>787</v>
      </c>
      <c r="V74" s="33">
        <f>VLOOKUP(T74,[2]Data!$A:$C,3,FALSE)</f>
        <v>1450</v>
      </c>
      <c r="W74" s="33">
        <f>VLOOKUP(U74,[2]Data!$B$8:$C$273,2,FALSE)</f>
        <v>1450</v>
      </c>
      <c r="X74" s="33" t="s">
        <v>885</v>
      </c>
      <c r="Y74" s="33">
        <f t="shared" si="9"/>
        <v>12.310344827586206</v>
      </c>
      <c r="Z74" s="33" t="s">
        <v>592</v>
      </c>
      <c r="AA74" t="b">
        <f t="shared" si="8"/>
        <v>0</v>
      </c>
    </row>
    <row r="75" spans="1:27" ht="24.9" customHeight="1" x14ac:dyDescent="0.25">
      <c r="A75" s="2" t="s">
        <v>11</v>
      </c>
      <c r="B75" s="2" t="s">
        <v>12</v>
      </c>
      <c r="C75" s="2" t="s">
        <v>13</v>
      </c>
      <c r="D75" s="2" t="s">
        <v>347</v>
      </c>
      <c r="E75" s="2" t="s">
        <v>4</v>
      </c>
      <c r="F75" s="2" t="s">
        <v>2</v>
      </c>
      <c r="G75" s="2" t="s">
        <v>39</v>
      </c>
      <c r="H75" s="4">
        <v>20487</v>
      </c>
      <c r="I75" s="5">
        <v>462.8</v>
      </c>
      <c r="J75" s="5">
        <v>44.27</v>
      </c>
      <c r="K75" s="4">
        <v>25000</v>
      </c>
      <c r="L75" s="5">
        <v>467.39</v>
      </c>
      <c r="M75" s="5">
        <v>53.49</v>
      </c>
      <c r="N75" s="6" t="s">
        <v>348</v>
      </c>
      <c r="O75" s="13"/>
      <c r="P75" s="15">
        <f t="shared" si="6"/>
        <v>0.22028603504661493</v>
      </c>
      <c r="Q75" s="16">
        <f t="shared" si="7"/>
        <v>0.20826744974023037</v>
      </c>
      <c r="R75" t="s">
        <v>577</v>
      </c>
      <c r="T75" s="33" t="s">
        <v>347</v>
      </c>
      <c r="U75" s="33" t="s">
        <v>791</v>
      </c>
      <c r="V75" s="33">
        <f>VLOOKUP(T75,[2]Data!$A:$C,3,FALSE)</f>
        <v>1363</v>
      </c>
      <c r="W75" s="33">
        <f>VLOOKUP(U75,[2]Data!$B$8:$C$273,2,FALSE)</f>
        <v>1363</v>
      </c>
      <c r="X75" s="33" t="s">
        <v>885</v>
      </c>
      <c r="Y75" s="33">
        <f t="shared" si="9"/>
        <v>18.341892883345562</v>
      </c>
      <c r="Z75" s="33" t="s">
        <v>592</v>
      </c>
      <c r="AA75" t="b">
        <f t="shared" si="8"/>
        <v>1</v>
      </c>
    </row>
    <row r="76" spans="1:27" ht="24.9" customHeight="1" x14ac:dyDescent="0.25">
      <c r="A76" s="2" t="s">
        <v>8</v>
      </c>
      <c r="B76" s="2" t="s">
        <v>9</v>
      </c>
      <c r="C76" s="2" t="s">
        <v>10</v>
      </c>
      <c r="D76" s="2" t="s">
        <v>58</v>
      </c>
      <c r="E76" s="2" t="s">
        <v>4</v>
      </c>
      <c r="F76" s="2" t="s">
        <v>2</v>
      </c>
      <c r="G76" s="2" t="s">
        <v>39</v>
      </c>
      <c r="H76" s="4">
        <v>29450</v>
      </c>
      <c r="I76" s="5">
        <v>576.9</v>
      </c>
      <c r="J76" s="5">
        <v>51.05</v>
      </c>
      <c r="K76" s="4">
        <v>34000</v>
      </c>
      <c r="L76" s="5">
        <v>660.9</v>
      </c>
      <c r="M76" s="5">
        <v>51.45</v>
      </c>
      <c r="N76" s="6" t="s">
        <v>237</v>
      </c>
      <c r="O76" s="13"/>
      <c r="P76" s="15">
        <f t="shared" si="6"/>
        <v>0.15449915110356535</v>
      </c>
      <c r="Q76" s="16">
        <f t="shared" si="7"/>
        <v>7.8354554358473199E-3</v>
      </c>
      <c r="R76" t="s">
        <v>577</v>
      </c>
      <c r="T76" s="33" t="s">
        <v>58</v>
      </c>
      <c r="U76" s="33" t="s">
        <v>803</v>
      </c>
      <c r="V76" s="33" t="e">
        <f>VLOOKUP(T76,[2]Data!$A:$C,3,FALSE)</f>
        <v>#N/A</v>
      </c>
      <c r="W76" s="33">
        <f>VLOOKUP(U76,[2]Data!$B$8:$C$273,2,FALSE)</f>
        <v>1349</v>
      </c>
      <c r="X76" s="33" t="s">
        <v>885</v>
      </c>
      <c r="Y76" s="33">
        <f t="shared" si="9"/>
        <v>25.203854707190512</v>
      </c>
      <c r="Z76" s="33" t="s">
        <v>592</v>
      </c>
      <c r="AA76" t="b">
        <f t="shared" si="8"/>
        <v>1</v>
      </c>
    </row>
    <row r="77" spans="1:27" ht="24.9" customHeight="1" x14ac:dyDescent="0.25">
      <c r="A77" s="2" t="s">
        <v>11</v>
      </c>
      <c r="B77" s="2" t="s">
        <v>12</v>
      </c>
      <c r="C77" s="2" t="s">
        <v>13</v>
      </c>
      <c r="D77" s="2" t="s">
        <v>326</v>
      </c>
      <c r="E77" s="2" t="s">
        <v>4</v>
      </c>
      <c r="F77" s="2" t="s">
        <v>2</v>
      </c>
      <c r="G77" s="2" t="s">
        <v>39</v>
      </c>
      <c r="H77" s="4">
        <v>43222</v>
      </c>
      <c r="I77" s="5">
        <v>457.51</v>
      </c>
      <c r="J77" s="5">
        <v>94.47</v>
      </c>
      <c r="K77" s="4">
        <v>45383</v>
      </c>
      <c r="L77" s="5">
        <v>464.8</v>
      </c>
      <c r="M77" s="5">
        <v>97.64</v>
      </c>
      <c r="N77" s="6" t="s">
        <v>327</v>
      </c>
      <c r="O77" s="13"/>
      <c r="P77" s="15">
        <f t="shared" si="6"/>
        <v>4.9997686363426032E-2</v>
      </c>
      <c r="Q77" s="16">
        <f t="shared" si="7"/>
        <v>3.3555626124695689E-2</v>
      </c>
      <c r="R77" t="s">
        <v>577</v>
      </c>
      <c r="T77" s="33" t="s">
        <v>326</v>
      </c>
      <c r="U77" s="33" t="s">
        <v>738</v>
      </c>
      <c r="V77" s="33">
        <f>VLOOKUP(T77,[2]Data!$A:$C,3,FALSE)</f>
        <v>1329</v>
      </c>
      <c r="W77" s="33">
        <f>VLOOKUP(U77,[2]Data!$B$8:$C$273,2,FALSE)</f>
        <v>1329</v>
      </c>
      <c r="X77" s="33" t="s">
        <v>885</v>
      </c>
      <c r="Y77" s="33">
        <f t="shared" si="9"/>
        <v>34.148231753197891</v>
      </c>
      <c r="Z77" s="33" t="s">
        <v>592</v>
      </c>
      <c r="AA77" t="b">
        <f t="shared" si="8"/>
        <v>1</v>
      </c>
    </row>
    <row r="78" spans="1:27" ht="24.9" customHeight="1" x14ac:dyDescent="0.25">
      <c r="A78" s="2" t="s">
        <v>11</v>
      </c>
      <c r="B78" s="2" t="s">
        <v>12</v>
      </c>
      <c r="C78" s="2" t="s">
        <v>13</v>
      </c>
      <c r="D78" s="2" t="s">
        <v>41</v>
      </c>
      <c r="E78" s="2" t="s">
        <v>4</v>
      </c>
      <c r="F78" s="2" t="s">
        <v>2</v>
      </c>
      <c r="G78" s="2" t="s">
        <v>39</v>
      </c>
      <c r="H78" s="4">
        <v>41155</v>
      </c>
      <c r="I78" s="5">
        <v>590.48</v>
      </c>
      <c r="J78" s="5">
        <v>69.7</v>
      </c>
      <c r="K78" s="4">
        <v>44036</v>
      </c>
      <c r="L78" s="5">
        <v>612.57000000000005</v>
      </c>
      <c r="M78" s="5">
        <v>71.89</v>
      </c>
      <c r="N78" s="6" t="s">
        <v>340</v>
      </c>
      <c r="O78" s="13"/>
      <c r="P78" s="15">
        <f t="shared" si="6"/>
        <v>7.000364475762362E-2</v>
      </c>
      <c r="Q78" s="16">
        <f t="shared" si="7"/>
        <v>3.1420373027259647E-2</v>
      </c>
      <c r="R78" t="s">
        <v>577</v>
      </c>
      <c r="T78" s="33" t="s">
        <v>41</v>
      </c>
      <c r="U78" s="33" t="s">
        <v>763</v>
      </c>
      <c r="V78" s="33" t="e">
        <f>VLOOKUP(T78,[2]Data!$A:$C,3,FALSE)</f>
        <v>#N/A</v>
      </c>
      <c r="W78" s="33">
        <f>VLOOKUP(U78,[2]Data!$B$8:$C$273,2,FALSE)</f>
        <v>1298</v>
      </c>
      <c r="X78" s="33" t="s">
        <v>885</v>
      </c>
      <c r="Y78" s="33">
        <f t="shared" si="9"/>
        <v>33.92604006163328</v>
      </c>
      <c r="Z78" s="33" t="s">
        <v>592</v>
      </c>
      <c r="AA78" t="b">
        <f t="shared" si="8"/>
        <v>1</v>
      </c>
    </row>
    <row r="79" spans="1:27" ht="24.9" customHeight="1" x14ac:dyDescent="0.25">
      <c r="A79" s="2" t="s">
        <v>11</v>
      </c>
      <c r="B79" s="2" t="s">
        <v>12</v>
      </c>
      <c r="C79" s="2" t="s">
        <v>13</v>
      </c>
      <c r="D79" s="2" t="s">
        <v>353</v>
      </c>
      <c r="E79" s="2" t="s">
        <v>4</v>
      </c>
      <c r="F79" s="2" t="s">
        <v>2</v>
      </c>
      <c r="G79" s="2" t="s">
        <v>39</v>
      </c>
      <c r="H79" s="4">
        <v>31818</v>
      </c>
      <c r="I79" s="5">
        <v>607.27</v>
      </c>
      <c r="J79" s="5">
        <v>52.4</v>
      </c>
      <c r="K79" s="4">
        <v>31818</v>
      </c>
      <c r="L79" s="5">
        <v>624.59</v>
      </c>
      <c r="M79" s="5">
        <v>50.94</v>
      </c>
      <c r="N79" s="6" t="s">
        <v>354</v>
      </c>
      <c r="O79" s="13"/>
      <c r="P79" s="15">
        <f t="shared" si="6"/>
        <v>0</v>
      </c>
      <c r="Q79" s="16">
        <f t="shared" si="7"/>
        <v>-2.7862595419847345E-2</v>
      </c>
      <c r="R79" t="s">
        <v>577</v>
      </c>
      <c r="T79" s="33" t="s">
        <v>353</v>
      </c>
      <c r="U79" s="33" t="s">
        <v>810</v>
      </c>
      <c r="V79" s="33">
        <f>VLOOKUP(T79,[2]Data!$A:$C,3,FALSE)</f>
        <v>1298</v>
      </c>
      <c r="W79" s="33">
        <f>VLOOKUP(U79,[2]Data!$B$8:$C$273,2,FALSE)</f>
        <v>1298</v>
      </c>
      <c r="X79" s="33" t="s">
        <v>885</v>
      </c>
      <c r="Y79" s="33">
        <f t="shared" si="9"/>
        <v>24.513097072419107</v>
      </c>
      <c r="Z79" s="33" t="s">
        <v>592</v>
      </c>
      <c r="AA79" t="b">
        <f t="shared" si="8"/>
        <v>1</v>
      </c>
    </row>
    <row r="80" spans="1:27" ht="24.9" customHeight="1" x14ac:dyDescent="0.25">
      <c r="A80" s="2" t="s">
        <v>18</v>
      </c>
      <c r="B80" s="2" t="s">
        <v>19</v>
      </c>
      <c r="C80" s="2" t="s">
        <v>20</v>
      </c>
      <c r="D80" s="2" t="s">
        <v>289</v>
      </c>
      <c r="E80" s="2" t="s">
        <v>4</v>
      </c>
      <c r="F80" s="2" t="s">
        <v>2</v>
      </c>
      <c r="G80" s="2" t="s">
        <v>39</v>
      </c>
      <c r="H80" s="4">
        <v>49605</v>
      </c>
      <c r="I80" s="5">
        <v>421.19</v>
      </c>
      <c r="J80" s="5">
        <v>117.77</v>
      </c>
      <c r="K80" s="4">
        <v>53130</v>
      </c>
      <c r="L80" s="5">
        <v>426.37</v>
      </c>
      <c r="M80" s="5">
        <v>124.61</v>
      </c>
      <c r="N80" s="6" t="s">
        <v>428</v>
      </c>
      <c r="O80" s="13"/>
      <c r="P80" s="15">
        <f t="shared" si="6"/>
        <v>7.1061384941034172E-2</v>
      </c>
      <c r="Q80" s="16">
        <f t="shared" si="7"/>
        <v>5.8079307124055395E-2</v>
      </c>
      <c r="R80" t="s">
        <v>576</v>
      </c>
      <c r="T80" s="33" t="s">
        <v>289</v>
      </c>
      <c r="U80" s="33" t="s">
        <v>718</v>
      </c>
      <c r="V80" s="33" t="e">
        <f>VLOOKUP(T80,[2]Data!$A:$C,3,FALSE)</f>
        <v>#N/A</v>
      </c>
      <c r="W80" s="33">
        <f>VLOOKUP(U80,[2]Data!$B$8:$C$273,2,FALSE)</f>
        <v>1279</v>
      </c>
      <c r="X80" s="33" t="s">
        <v>885</v>
      </c>
      <c r="Y80" s="33">
        <f t="shared" si="9"/>
        <v>41.540265832681783</v>
      </c>
      <c r="Z80" s="33" t="s">
        <v>592</v>
      </c>
      <c r="AA80" t="b">
        <f t="shared" si="8"/>
        <v>1</v>
      </c>
    </row>
    <row r="81" spans="1:27" ht="24.9" customHeight="1" x14ac:dyDescent="0.25">
      <c r="A81" s="2" t="s">
        <v>11</v>
      </c>
      <c r="B81" s="2" t="s">
        <v>12</v>
      </c>
      <c r="C81" s="2" t="s">
        <v>13</v>
      </c>
      <c r="D81" s="2" t="s">
        <v>370</v>
      </c>
      <c r="E81" s="2" t="s">
        <v>4</v>
      </c>
      <c r="F81" s="2" t="s">
        <v>2</v>
      </c>
      <c r="G81" s="2" t="s">
        <v>39</v>
      </c>
      <c r="H81" s="4">
        <v>22985</v>
      </c>
      <c r="I81" s="5">
        <v>528.91999999999996</v>
      </c>
      <c r="J81" s="5">
        <v>43.46</v>
      </c>
      <c r="K81" s="4">
        <v>27582</v>
      </c>
      <c r="L81" s="5">
        <v>531.98</v>
      </c>
      <c r="M81" s="5">
        <v>51.85</v>
      </c>
      <c r="N81" s="6" t="s">
        <v>371</v>
      </c>
      <c r="O81" s="13"/>
      <c r="P81" s="15">
        <f t="shared" si="6"/>
        <v>0.2</v>
      </c>
      <c r="Q81" s="16">
        <f t="shared" si="7"/>
        <v>0.19305108145421077</v>
      </c>
      <c r="R81" t="s">
        <v>577</v>
      </c>
      <c r="T81" s="33" t="s">
        <v>370</v>
      </c>
      <c r="U81" s="33" t="s">
        <v>864</v>
      </c>
      <c r="V81" s="33">
        <f>VLOOKUP(T81,[2]Data!$A:$C,3,FALSE)</f>
        <v>1217</v>
      </c>
      <c r="W81" s="33">
        <f>VLOOKUP(U81,[2]Data!$B$8:$C$273,2,FALSE)</f>
        <v>1217</v>
      </c>
      <c r="X81" s="33" t="s">
        <v>885</v>
      </c>
      <c r="Y81" s="33">
        <f t="shared" si="9"/>
        <v>22.663927691043551</v>
      </c>
      <c r="Z81" s="33" t="s">
        <v>592</v>
      </c>
      <c r="AA81" t="b">
        <f t="shared" si="8"/>
        <v>1</v>
      </c>
    </row>
    <row r="82" spans="1:27" ht="24.9" customHeight="1" x14ac:dyDescent="0.25">
      <c r="A82" s="2" t="s">
        <v>18</v>
      </c>
      <c r="B82" s="2" t="s">
        <v>19</v>
      </c>
      <c r="C82" s="2" t="s">
        <v>20</v>
      </c>
      <c r="D82" s="2" t="s">
        <v>478</v>
      </c>
      <c r="E82" s="2" t="s">
        <v>4</v>
      </c>
      <c r="F82" s="2" t="s">
        <v>2</v>
      </c>
      <c r="G82" s="2" t="s">
        <v>39</v>
      </c>
      <c r="H82" s="4">
        <v>16590</v>
      </c>
      <c r="I82" s="5">
        <v>574.85</v>
      </c>
      <c r="J82" s="5">
        <v>28.86</v>
      </c>
      <c r="K82" s="4">
        <v>24780</v>
      </c>
      <c r="L82" s="5">
        <v>603.95000000000005</v>
      </c>
      <c r="M82" s="5">
        <v>41.03</v>
      </c>
      <c r="N82" s="6" t="s">
        <v>479</v>
      </c>
      <c r="O82" s="13"/>
      <c r="P82" s="15">
        <f t="shared" si="6"/>
        <v>0.49367088607594939</v>
      </c>
      <c r="Q82" s="16">
        <f t="shared" si="7"/>
        <v>0.42169092169092176</v>
      </c>
      <c r="R82" t="s">
        <v>578</v>
      </c>
      <c r="T82" s="33" t="s">
        <v>478</v>
      </c>
      <c r="U82" s="33" t="s">
        <v>862</v>
      </c>
      <c r="V82" s="33">
        <f>VLOOKUP(T82,[2]Data!$A:$C,3,FALSE)</f>
        <v>1208</v>
      </c>
      <c r="W82" s="33">
        <f>VLOOKUP(U82,[2]Data!$B$8:$C$273,2,FALSE)</f>
        <v>1208</v>
      </c>
      <c r="X82" s="33" t="s">
        <v>885</v>
      </c>
      <c r="Y82" s="33">
        <f t="shared" si="9"/>
        <v>20.513245033112582</v>
      </c>
      <c r="Z82" s="33" t="s">
        <v>592</v>
      </c>
      <c r="AA82" t="b">
        <f t="shared" si="8"/>
        <v>1</v>
      </c>
    </row>
    <row r="83" spans="1:27" ht="24.9" customHeight="1" x14ac:dyDescent="0.25">
      <c r="A83" s="2" t="s">
        <v>11</v>
      </c>
      <c r="B83" s="2" t="s">
        <v>12</v>
      </c>
      <c r="C83" s="2" t="s">
        <v>13</v>
      </c>
      <c r="D83" s="2" t="s">
        <v>312</v>
      </c>
      <c r="E83" s="2" t="s">
        <v>4</v>
      </c>
      <c r="F83" s="2" t="s">
        <v>2</v>
      </c>
      <c r="G83" s="2" t="s">
        <v>39</v>
      </c>
      <c r="H83" s="4">
        <v>33000</v>
      </c>
      <c r="I83" s="5">
        <v>521.98</v>
      </c>
      <c r="J83" s="5">
        <v>63.22</v>
      </c>
      <c r="K83" s="4">
        <v>35000</v>
      </c>
      <c r="L83" s="5">
        <v>533.34</v>
      </c>
      <c r="M83" s="5">
        <v>65.62</v>
      </c>
      <c r="N83" s="6" t="s">
        <v>313</v>
      </c>
      <c r="O83" s="13"/>
      <c r="P83" s="15">
        <f t="shared" si="6"/>
        <v>6.0606060606060608E-2</v>
      </c>
      <c r="Q83" s="16">
        <f t="shared" si="7"/>
        <v>3.7962670041126315E-2</v>
      </c>
      <c r="R83" t="s">
        <v>577</v>
      </c>
      <c r="T83" s="33" t="s">
        <v>312</v>
      </c>
      <c r="U83" s="33" t="s">
        <v>681</v>
      </c>
      <c r="V83" s="33">
        <f>VLOOKUP(T83,[2]Data!$A:$C,3,FALSE)</f>
        <v>1187</v>
      </c>
      <c r="W83" s="33">
        <f>VLOOKUP(U83,[2]Data!$B$8:$C$273,2,FALSE)</f>
        <v>1187</v>
      </c>
      <c r="X83" s="33" t="s">
        <v>885</v>
      </c>
      <c r="Y83" s="33">
        <f t="shared" si="9"/>
        <v>29.486099410278012</v>
      </c>
      <c r="Z83" s="33" t="s">
        <v>592</v>
      </c>
      <c r="AA83" t="b">
        <f t="shared" si="8"/>
        <v>1</v>
      </c>
    </row>
    <row r="84" spans="1:27" ht="24.9" customHeight="1" x14ac:dyDescent="0.25">
      <c r="A84" s="2" t="s">
        <v>18</v>
      </c>
      <c r="B84" s="2" t="s">
        <v>19</v>
      </c>
      <c r="C84" s="2" t="s">
        <v>20</v>
      </c>
      <c r="D84" s="2" t="s">
        <v>461</v>
      </c>
      <c r="E84" s="2" t="s">
        <v>4</v>
      </c>
      <c r="F84" s="2" t="s">
        <v>2</v>
      </c>
      <c r="G84" s="2" t="s">
        <v>39</v>
      </c>
      <c r="H84" s="4">
        <v>70900</v>
      </c>
      <c r="I84" s="5">
        <v>477.23</v>
      </c>
      <c r="J84" s="5">
        <v>148.57</v>
      </c>
      <c r="K84" s="4">
        <v>70670</v>
      </c>
      <c r="L84" s="5">
        <v>475.66</v>
      </c>
      <c r="M84" s="5">
        <v>148.57</v>
      </c>
      <c r="N84" s="6" t="s">
        <v>462</v>
      </c>
      <c r="O84" s="13"/>
      <c r="P84" s="15">
        <f t="shared" si="6"/>
        <v>-3.2440056417489421E-3</v>
      </c>
      <c r="Q84" s="16">
        <f t="shared" si="7"/>
        <v>0</v>
      </c>
      <c r="R84" t="s">
        <v>576</v>
      </c>
      <c r="T84" s="33" t="s">
        <v>461</v>
      </c>
      <c r="U84" s="33" t="s">
        <v>804</v>
      </c>
      <c r="V84" s="33">
        <f>VLOOKUP(T84,[2]Data!$A:$C,3,FALSE)</f>
        <v>1179</v>
      </c>
      <c r="W84" s="33">
        <f>VLOOKUP(U84,[2]Data!$B$8:$C$273,2,FALSE)</f>
        <v>1179</v>
      </c>
      <c r="X84" s="33" t="s">
        <v>885</v>
      </c>
      <c r="Y84" s="33">
        <f t="shared" si="9"/>
        <v>59.940627650551313</v>
      </c>
      <c r="Z84" s="33" t="s">
        <v>592</v>
      </c>
      <c r="AA84" t="b">
        <f t="shared" si="8"/>
        <v>1</v>
      </c>
    </row>
    <row r="85" spans="1:27" ht="24.9" customHeight="1" x14ac:dyDescent="0.25">
      <c r="A85" s="2" t="s">
        <v>8</v>
      </c>
      <c r="B85" s="2" t="s">
        <v>9</v>
      </c>
      <c r="C85" s="2" t="s">
        <v>10</v>
      </c>
      <c r="D85" s="2" t="s">
        <v>177</v>
      </c>
      <c r="E85" s="2" t="s">
        <v>4</v>
      </c>
      <c r="F85" s="2" t="s">
        <v>2</v>
      </c>
      <c r="G85" s="2" t="s">
        <v>39</v>
      </c>
      <c r="H85" s="4">
        <v>32842</v>
      </c>
      <c r="I85" s="5">
        <v>550.53</v>
      </c>
      <c r="J85" s="5">
        <v>59.65</v>
      </c>
      <c r="K85" s="4">
        <v>35181</v>
      </c>
      <c r="L85" s="5">
        <v>572.59</v>
      </c>
      <c r="M85" s="5">
        <v>61.44</v>
      </c>
      <c r="N85" s="6" t="s">
        <v>178</v>
      </c>
      <c r="O85" s="13"/>
      <c r="P85" s="15">
        <f t="shared" si="6"/>
        <v>7.1219779550575485E-2</v>
      </c>
      <c r="Q85" s="16">
        <f t="shared" si="7"/>
        <v>3.0008382229673079E-2</v>
      </c>
      <c r="R85" t="s">
        <v>577</v>
      </c>
      <c r="T85" s="33" t="s">
        <v>726</v>
      </c>
      <c r="U85" s="33" t="s">
        <v>727</v>
      </c>
      <c r="V85" s="33">
        <f>VLOOKUP(T85,[2]Data!$A:$C,3,FALSE)</f>
        <v>1176</v>
      </c>
      <c r="W85" s="33">
        <f>VLOOKUP(U85,[2]Data!$B$8:$C$273,2,FALSE)</f>
        <v>1176</v>
      </c>
      <c r="X85" s="33" t="s">
        <v>885</v>
      </c>
      <c r="Y85" s="33">
        <f t="shared" si="9"/>
        <v>29.915816326530614</v>
      </c>
      <c r="Z85" s="33" t="s">
        <v>592</v>
      </c>
      <c r="AA85" t="b">
        <f t="shared" si="8"/>
        <v>0</v>
      </c>
    </row>
    <row r="86" spans="1:27" ht="24.9" customHeight="1" x14ac:dyDescent="0.25">
      <c r="A86" s="2" t="s">
        <v>8</v>
      </c>
      <c r="B86" s="2" t="s">
        <v>9</v>
      </c>
      <c r="C86" s="2" t="s">
        <v>10</v>
      </c>
      <c r="D86" s="2" t="s">
        <v>179</v>
      </c>
      <c r="E86" s="2" t="s">
        <v>4</v>
      </c>
      <c r="F86" s="2" t="s">
        <v>2</v>
      </c>
      <c r="G86" s="2" t="s">
        <v>39</v>
      </c>
      <c r="H86" s="4">
        <v>25640</v>
      </c>
      <c r="I86" s="5">
        <v>476.32</v>
      </c>
      <c r="J86" s="5">
        <v>53.83</v>
      </c>
      <c r="K86" s="4">
        <v>27150</v>
      </c>
      <c r="L86" s="5">
        <v>483.36</v>
      </c>
      <c r="M86" s="5">
        <v>56.17</v>
      </c>
      <c r="N86" s="6" t="s">
        <v>180</v>
      </c>
      <c r="O86" s="13"/>
      <c r="P86" s="15">
        <f t="shared" si="6"/>
        <v>5.8892355694227766E-2</v>
      </c>
      <c r="Q86" s="16">
        <f t="shared" si="7"/>
        <v>4.3470183912316614E-2</v>
      </c>
      <c r="R86" t="s">
        <v>577</v>
      </c>
      <c r="T86" s="33" t="s">
        <v>179</v>
      </c>
      <c r="U86" s="33" t="s">
        <v>729</v>
      </c>
      <c r="V86" s="33">
        <f>VLOOKUP(T86,[2]Data!$A:$C,3,FALSE)</f>
        <v>1176</v>
      </c>
      <c r="W86" s="33">
        <f>VLOOKUP(U86,[2]Data!$B$8:$C$273,2,FALSE)</f>
        <v>1176</v>
      </c>
      <c r="X86" s="33" t="s">
        <v>885</v>
      </c>
      <c r="Y86" s="33">
        <f t="shared" si="9"/>
        <v>23.086734693877553</v>
      </c>
      <c r="Z86" s="33" t="s">
        <v>592</v>
      </c>
      <c r="AA86" t="b">
        <f t="shared" si="8"/>
        <v>1</v>
      </c>
    </row>
    <row r="87" spans="1:27" ht="24.9" customHeight="1" x14ac:dyDescent="0.25">
      <c r="A87" s="2" t="s">
        <v>11</v>
      </c>
      <c r="B87" s="2" t="s">
        <v>12</v>
      </c>
      <c r="C87" s="2" t="s">
        <v>13</v>
      </c>
      <c r="D87" s="2" t="s">
        <v>322</v>
      </c>
      <c r="E87" s="2" t="s">
        <v>4</v>
      </c>
      <c r="F87" s="2" t="s">
        <v>2</v>
      </c>
      <c r="G87" s="2" t="s">
        <v>39</v>
      </c>
      <c r="H87" s="4">
        <v>25196</v>
      </c>
      <c r="I87" s="5">
        <v>437.56</v>
      </c>
      <c r="J87" s="5">
        <v>57.58</v>
      </c>
      <c r="K87" s="4">
        <v>25196</v>
      </c>
      <c r="L87" s="5">
        <v>444.07</v>
      </c>
      <c r="M87" s="5">
        <v>56.74</v>
      </c>
      <c r="N87" s="6" t="s">
        <v>323</v>
      </c>
      <c r="O87" s="13"/>
      <c r="P87" s="15">
        <f t="shared" si="6"/>
        <v>0</v>
      </c>
      <c r="Q87" s="16">
        <f t="shared" si="7"/>
        <v>-1.4588398749565757E-2</v>
      </c>
      <c r="R87" t="s">
        <v>577</v>
      </c>
      <c r="T87" s="33" t="s">
        <v>322</v>
      </c>
      <c r="U87" s="33" t="s">
        <v>721</v>
      </c>
      <c r="V87" s="33">
        <f>VLOOKUP(T87,[2]Data!$A:$C,3,FALSE)</f>
        <v>1148</v>
      </c>
      <c r="W87" s="33">
        <f>VLOOKUP(U87,[2]Data!$B$8:$C$273,2,FALSE)</f>
        <v>1148</v>
      </c>
      <c r="X87" s="33" t="s">
        <v>885</v>
      </c>
      <c r="Y87" s="33">
        <f t="shared" si="9"/>
        <v>21.94773519163763</v>
      </c>
      <c r="Z87" s="33" t="s">
        <v>592</v>
      </c>
      <c r="AA87" t="b">
        <f t="shared" si="8"/>
        <v>1</v>
      </c>
    </row>
    <row r="88" spans="1:27" ht="24.9" customHeight="1" x14ac:dyDescent="0.25">
      <c r="A88" s="2" t="s">
        <v>18</v>
      </c>
      <c r="B88" s="2" t="s">
        <v>19</v>
      </c>
      <c r="C88" s="2" t="s">
        <v>20</v>
      </c>
      <c r="D88" s="2" t="s">
        <v>470</v>
      </c>
      <c r="E88" s="2" t="s">
        <v>4</v>
      </c>
      <c r="F88" s="2" t="s">
        <v>2</v>
      </c>
      <c r="G88" s="2" t="s">
        <v>39</v>
      </c>
      <c r="H88" s="4">
        <v>33488</v>
      </c>
      <c r="I88" s="5">
        <v>529.80999999999995</v>
      </c>
      <c r="J88" s="5">
        <v>63.21</v>
      </c>
      <c r="K88" s="4">
        <v>34062</v>
      </c>
      <c r="L88" s="5">
        <v>549.67999999999995</v>
      </c>
      <c r="M88" s="5">
        <v>61.97</v>
      </c>
      <c r="N88" s="6" t="s">
        <v>471</v>
      </c>
      <c r="O88" s="13"/>
      <c r="P88" s="15">
        <f t="shared" si="6"/>
        <v>1.7140468227424748E-2</v>
      </c>
      <c r="Q88" s="16">
        <f t="shared" si="7"/>
        <v>-1.961714918525553E-2</v>
      </c>
      <c r="R88" t="s">
        <v>577</v>
      </c>
      <c r="T88" s="33" t="s">
        <v>470</v>
      </c>
      <c r="U88" s="33" t="s">
        <v>842</v>
      </c>
      <c r="V88" s="33">
        <f>VLOOKUP(T88,[2]Data!$A:$C,3,FALSE)</f>
        <v>1147</v>
      </c>
      <c r="W88" s="33">
        <f>VLOOKUP(U88,[2]Data!$B$8:$C$273,2,FALSE)</f>
        <v>1147</v>
      </c>
      <c r="X88" s="33" t="s">
        <v>885</v>
      </c>
      <c r="Y88" s="33">
        <f t="shared" si="9"/>
        <v>29.696599825632084</v>
      </c>
      <c r="Z88" s="33" t="s">
        <v>592</v>
      </c>
      <c r="AA88" t="b">
        <f t="shared" si="8"/>
        <v>1</v>
      </c>
    </row>
    <row r="89" spans="1:27" ht="24.9" customHeight="1" x14ac:dyDescent="0.25">
      <c r="A89" s="2" t="s">
        <v>18</v>
      </c>
      <c r="B89" s="2" t="s">
        <v>19</v>
      </c>
      <c r="C89" s="2" t="s">
        <v>20</v>
      </c>
      <c r="D89" s="2" t="s">
        <v>474</v>
      </c>
      <c r="E89" s="2" t="s">
        <v>4</v>
      </c>
      <c r="F89" s="2" t="s">
        <v>2</v>
      </c>
      <c r="G89" s="2" t="s">
        <v>39</v>
      </c>
      <c r="H89" s="4">
        <v>44030</v>
      </c>
      <c r="I89" s="5">
        <v>475.89</v>
      </c>
      <c r="J89" s="5">
        <v>92.52</v>
      </c>
      <c r="K89" s="4">
        <v>44030</v>
      </c>
      <c r="L89" s="5">
        <v>486.58</v>
      </c>
      <c r="M89" s="5">
        <v>90.49</v>
      </c>
      <c r="N89" s="6" t="s">
        <v>475</v>
      </c>
      <c r="O89" s="13"/>
      <c r="P89" s="15">
        <f t="shared" si="6"/>
        <v>0</v>
      </c>
      <c r="Q89" s="16">
        <f t="shared" si="7"/>
        <v>-2.1941201902291409E-2</v>
      </c>
      <c r="R89" t="s">
        <v>577</v>
      </c>
      <c r="T89" s="33" t="s">
        <v>474</v>
      </c>
      <c r="U89" s="33" t="s">
        <v>871</v>
      </c>
      <c r="V89" s="33">
        <f>VLOOKUP(T89,[2]Data!$A:$C,3,FALSE)</f>
        <v>1141</v>
      </c>
      <c r="W89" s="33">
        <f>VLOOKUP(U89,[2]Data!$B$8:$C$273,2,FALSE)</f>
        <v>1141</v>
      </c>
      <c r="X89" s="33" t="s">
        <v>885</v>
      </c>
      <c r="Y89" s="33">
        <f t="shared" si="9"/>
        <v>38.588957055214721</v>
      </c>
      <c r="Z89" t="s">
        <v>592</v>
      </c>
      <c r="AA89" t="b">
        <f t="shared" si="8"/>
        <v>1</v>
      </c>
    </row>
    <row r="90" spans="1:27" ht="24.9" customHeight="1" x14ac:dyDescent="0.25">
      <c r="A90" s="2" t="s">
        <v>22</v>
      </c>
      <c r="B90" s="2" t="s">
        <v>23</v>
      </c>
      <c r="C90" s="2" t="s">
        <v>24</v>
      </c>
      <c r="D90" s="2" t="s">
        <v>510</v>
      </c>
      <c r="E90" s="2" t="s">
        <v>4</v>
      </c>
      <c r="F90" s="2" t="s">
        <v>2</v>
      </c>
      <c r="G90" s="2" t="s">
        <v>39</v>
      </c>
      <c r="H90" s="4">
        <v>19362</v>
      </c>
      <c r="I90" s="5">
        <v>587.77</v>
      </c>
      <c r="J90" s="5">
        <v>32.94</v>
      </c>
      <c r="K90" s="4">
        <v>19943</v>
      </c>
      <c r="L90" s="5">
        <v>632.07000000000005</v>
      </c>
      <c r="M90" s="5">
        <v>31.55</v>
      </c>
      <c r="N90" s="6" t="s">
        <v>511</v>
      </c>
      <c r="O90" s="13"/>
      <c r="P90" s="15">
        <f t="shared" si="6"/>
        <v>3.0007230657989877E-2</v>
      </c>
      <c r="Q90" s="16">
        <f t="shared" si="7"/>
        <v>-4.2197935640558501E-2</v>
      </c>
      <c r="R90" t="s">
        <v>578</v>
      </c>
      <c r="T90" s="33" t="s">
        <v>510</v>
      </c>
      <c r="U90" s="33" t="s">
        <v>698</v>
      </c>
      <c r="V90" s="33">
        <f>VLOOKUP(T90,[2]Data!$A:$C,3,FALSE)</f>
        <v>1131</v>
      </c>
      <c r="W90" s="33">
        <f>VLOOKUP(U90,[2]Data!$B$8:$C$273,2,FALSE)</f>
        <v>1131</v>
      </c>
      <c r="X90" s="33" t="s">
        <v>885</v>
      </c>
      <c r="Y90" s="33">
        <f t="shared" si="9"/>
        <v>17.633068081343943</v>
      </c>
      <c r="Z90" s="33" t="s">
        <v>592</v>
      </c>
      <c r="AA90" t="b">
        <f t="shared" si="8"/>
        <v>1</v>
      </c>
    </row>
    <row r="91" spans="1:27" ht="24.9" customHeight="1" x14ac:dyDescent="0.25">
      <c r="A91" s="2" t="s">
        <v>8</v>
      </c>
      <c r="B91" s="2" t="s">
        <v>9</v>
      </c>
      <c r="C91" s="2" t="s">
        <v>10</v>
      </c>
      <c r="D91" s="2" t="s">
        <v>77</v>
      </c>
      <c r="E91" s="2" t="s">
        <v>4</v>
      </c>
      <c r="F91" s="2" t="s">
        <v>2</v>
      </c>
      <c r="G91" s="2" t="s">
        <v>39</v>
      </c>
      <c r="H91" s="4">
        <v>45260</v>
      </c>
      <c r="I91" s="5">
        <v>497.11</v>
      </c>
      <c r="J91" s="5">
        <v>91.05</v>
      </c>
      <c r="K91" s="4">
        <v>54000</v>
      </c>
      <c r="L91" s="5">
        <v>520.07000000000005</v>
      </c>
      <c r="M91" s="5">
        <v>103.83</v>
      </c>
      <c r="N91" s="6" t="s">
        <v>78</v>
      </c>
      <c r="O91" s="13"/>
      <c r="P91" s="15">
        <f t="shared" si="6"/>
        <v>0.19310649580203271</v>
      </c>
      <c r="Q91" s="16">
        <f t="shared" si="7"/>
        <v>0.14036243822075783</v>
      </c>
      <c r="R91" t="s">
        <v>576</v>
      </c>
      <c r="T91" s="33" t="s">
        <v>77</v>
      </c>
      <c r="U91" s="33" t="s">
        <v>610</v>
      </c>
      <c r="V91" s="33">
        <f>VLOOKUP(T91,[2]Data!$A:$C,3,FALSE)</f>
        <v>1121</v>
      </c>
      <c r="W91" s="33">
        <f>VLOOKUP(U91,[2]Data!$B$8:$C$273,2,FALSE)</f>
        <v>1121</v>
      </c>
      <c r="X91" s="33" t="s">
        <v>885</v>
      </c>
      <c r="Y91" s="33">
        <f t="shared" si="9"/>
        <v>48.171275646743979</v>
      </c>
      <c r="Z91" s="33" t="s">
        <v>592</v>
      </c>
      <c r="AA91" t="b">
        <f t="shared" si="8"/>
        <v>1</v>
      </c>
    </row>
    <row r="92" spans="1:27" ht="24.9" customHeight="1" x14ac:dyDescent="0.25">
      <c r="A92" s="2" t="s">
        <v>22</v>
      </c>
      <c r="B92" s="2" t="s">
        <v>23</v>
      </c>
      <c r="C92" s="2" t="s">
        <v>24</v>
      </c>
      <c r="D92" s="2" t="s">
        <v>377</v>
      </c>
      <c r="E92" s="2" t="s">
        <v>4</v>
      </c>
      <c r="F92" s="2" t="s">
        <v>2</v>
      </c>
      <c r="G92" s="2" t="s">
        <v>39</v>
      </c>
      <c r="H92" s="4">
        <v>13810</v>
      </c>
      <c r="I92" s="5">
        <v>559.04</v>
      </c>
      <c r="J92" s="5">
        <v>24.7</v>
      </c>
      <c r="K92" s="4">
        <v>15110</v>
      </c>
      <c r="L92" s="5">
        <v>572.44000000000005</v>
      </c>
      <c r="M92" s="5">
        <v>26.4</v>
      </c>
      <c r="N92" s="6" t="s">
        <v>543</v>
      </c>
      <c r="O92" s="13"/>
      <c r="P92" s="15">
        <f t="shared" si="6"/>
        <v>9.4134685010861696E-2</v>
      </c>
      <c r="Q92" s="16">
        <f t="shared" si="7"/>
        <v>6.8825910931174059E-2</v>
      </c>
      <c r="R92" t="s">
        <v>578</v>
      </c>
      <c r="T92" s="33" t="s">
        <v>377</v>
      </c>
      <c r="U92" s="33" t="s">
        <v>808</v>
      </c>
      <c r="V92" s="33" t="e">
        <f>VLOOKUP(T92,[2]Data!$A:$C,3,FALSE)</f>
        <v>#N/A</v>
      </c>
      <c r="W92" s="33">
        <v>1095</v>
      </c>
      <c r="X92" s="33" t="s">
        <v>885</v>
      </c>
      <c r="Y92" s="33">
        <f t="shared" si="9"/>
        <v>13.799086757990867</v>
      </c>
      <c r="Z92" s="33" t="s">
        <v>592</v>
      </c>
      <c r="AA92" t="b">
        <f t="shared" si="8"/>
        <v>1</v>
      </c>
    </row>
    <row r="93" spans="1:27" ht="24.9" customHeight="1" x14ac:dyDescent="0.25">
      <c r="A93" s="2" t="s">
        <v>18</v>
      </c>
      <c r="B93" s="2" t="s">
        <v>19</v>
      </c>
      <c r="C93" s="2" t="s">
        <v>20</v>
      </c>
      <c r="D93" s="2" t="s">
        <v>418</v>
      </c>
      <c r="E93" s="2" t="s">
        <v>4</v>
      </c>
      <c r="F93" s="2" t="s">
        <v>2</v>
      </c>
      <c r="G93" s="2" t="s">
        <v>39</v>
      </c>
      <c r="H93" s="4">
        <v>31400</v>
      </c>
      <c r="I93" s="5">
        <v>398.14</v>
      </c>
      <c r="J93" s="5">
        <v>78.87</v>
      </c>
      <c r="K93" s="4">
        <v>32400</v>
      </c>
      <c r="L93" s="5">
        <v>397.86</v>
      </c>
      <c r="M93" s="5">
        <v>81.44</v>
      </c>
      <c r="N93" s="6" t="s">
        <v>419</v>
      </c>
      <c r="O93" s="13"/>
      <c r="P93" s="15">
        <f t="shared" si="6"/>
        <v>3.1847133757961783E-2</v>
      </c>
      <c r="Q93" s="16">
        <f t="shared" si="7"/>
        <v>3.258526689489024E-2</v>
      </c>
      <c r="R93" t="s">
        <v>577</v>
      </c>
      <c r="T93" s="33" t="s">
        <v>418</v>
      </c>
      <c r="U93" s="33" t="s">
        <v>705</v>
      </c>
      <c r="V93" s="33">
        <f>VLOOKUP(T93,[2]Data!$A:$C,3,FALSE)</f>
        <v>1089</v>
      </c>
      <c r="W93" s="33">
        <f>VLOOKUP(U93,[2]Data!$B$8:$C$273,2,FALSE)</f>
        <v>1089</v>
      </c>
      <c r="X93" s="33" t="s">
        <v>885</v>
      </c>
      <c r="Y93" s="33">
        <f t="shared" si="9"/>
        <v>29.75206611570248</v>
      </c>
      <c r="Z93" s="33" t="s">
        <v>592</v>
      </c>
      <c r="AA93" t="b">
        <f t="shared" si="8"/>
        <v>1</v>
      </c>
    </row>
    <row r="94" spans="1:27" ht="24.9" customHeight="1" x14ac:dyDescent="0.25">
      <c r="A94" s="2" t="s">
        <v>22</v>
      </c>
      <c r="B94" s="2" t="s">
        <v>23</v>
      </c>
      <c r="C94" s="2" t="s">
        <v>24</v>
      </c>
      <c r="D94" s="2" t="s">
        <v>547</v>
      </c>
      <c r="E94" s="2" t="s">
        <v>4</v>
      </c>
      <c r="F94" s="2" t="s">
        <v>2</v>
      </c>
      <c r="G94" s="2" t="s">
        <v>39</v>
      </c>
      <c r="H94" s="4">
        <v>30872</v>
      </c>
      <c r="I94" s="5">
        <v>427.95</v>
      </c>
      <c r="J94" s="5">
        <v>72.14</v>
      </c>
      <c r="K94" s="4">
        <v>35000</v>
      </c>
      <c r="L94" s="5">
        <v>434.38</v>
      </c>
      <c r="M94" s="5">
        <v>80.569999999999993</v>
      </c>
      <c r="N94" s="6" t="s">
        <v>548</v>
      </c>
      <c r="O94" s="13"/>
      <c r="P94" s="15">
        <f t="shared" si="6"/>
        <v>0.13371339725317441</v>
      </c>
      <c r="Q94" s="16">
        <f t="shared" si="7"/>
        <v>0.11685611311339053</v>
      </c>
      <c r="R94" t="s">
        <v>577</v>
      </c>
      <c r="T94" s="33" t="s">
        <v>547</v>
      </c>
      <c r="U94" s="33" t="s">
        <v>818</v>
      </c>
      <c r="V94" s="33">
        <f>VLOOKUP(T94,[2]Data!$A:$C,3,FALSE)</f>
        <v>1047</v>
      </c>
      <c r="W94" s="33">
        <f>VLOOKUP(U94,[2]Data!$B$8:$C$273,2,FALSE)</f>
        <v>1047</v>
      </c>
      <c r="X94" s="33" t="s">
        <v>885</v>
      </c>
      <c r="Y94" s="33">
        <f t="shared" si="9"/>
        <v>33.428844317096463</v>
      </c>
      <c r="Z94" s="33" t="s">
        <v>592</v>
      </c>
      <c r="AA94" t="b">
        <f t="shared" si="8"/>
        <v>1</v>
      </c>
    </row>
    <row r="95" spans="1:27" ht="24.9" customHeight="1" x14ac:dyDescent="0.25">
      <c r="A95" s="2" t="s">
        <v>11</v>
      </c>
      <c r="B95" s="2" t="s">
        <v>12</v>
      </c>
      <c r="C95" s="2" t="s">
        <v>13</v>
      </c>
      <c r="D95" s="2" t="s">
        <v>338</v>
      </c>
      <c r="E95" s="2" t="s">
        <v>4</v>
      </c>
      <c r="F95" s="2" t="s">
        <v>2</v>
      </c>
      <c r="G95" s="2" t="s">
        <v>39</v>
      </c>
      <c r="H95" s="4">
        <v>32000</v>
      </c>
      <c r="I95" s="5">
        <v>421.07</v>
      </c>
      <c r="J95" s="5">
        <v>76</v>
      </c>
      <c r="K95" s="4">
        <v>32000</v>
      </c>
      <c r="L95" s="5">
        <v>427.61</v>
      </c>
      <c r="M95" s="5">
        <v>74.83</v>
      </c>
      <c r="N95" s="6" t="s">
        <v>339</v>
      </c>
      <c r="O95" s="13"/>
      <c r="P95" s="15">
        <f t="shared" si="6"/>
        <v>0</v>
      </c>
      <c r="Q95" s="16">
        <f t="shared" si="7"/>
        <v>-1.5394736842105286E-2</v>
      </c>
      <c r="R95" t="s">
        <v>577</v>
      </c>
      <c r="T95" s="33" t="s">
        <v>338</v>
      </c>
      <c r="U95" s="33" t="s">
        <v>762</v>
      </c>
      <c r="V95" s="33" t="e">
        <f>VLOOKUP(T95,[2]Data!$A:$C,3,FALSE)</f>
        <v>#N/A</v>
      </c>
      <c r="W95" s="33">
        <f>VLOOKUP(U95,[2]Data!$B$8:$C$273,2,FALSE)</f>
        <v>1017</v>
      </c>
      <c r="X95" s="33" t="s">
        <v>885</v>
      </c>
      <c r="Y95" s="33">
        <f t="shared" si="9"/>
        <v>31.465093411996065</v>
      </c>
      <c r="Z95" s="33" t="s">
        <v>592</v>
      </c>
      <c r="AA95" t="b">
        <f t="shared" si="8"/>
        <v>1</v>
      </c>
    </row>
    <row r="96" spans="1:27" ht="24.9" customHeight="1" x14ac:dyDescent="0.25">
      <c r="A96" s="2" t="s">
        <v>8</v>
      </c>
      <c r="B96" s="2" t="s">
        <v>9</v>
      </c>
      <c r="C96" s="2" t="s">
        <v>10</v>
      </c>
      <c r="D96" s="2" t="s">
        <v>272</v>
      </c>
      <c r="E96" s="2" t="s">
        <v>4</v>
      </c>
      <c r="F96" s="2" t="s">
        <v>2</v>
      </c>
      <c r="G96" s="2" t="s">
        <v>39</v>
      </c>
      <c r="H96" s="4">
        <v>27092</v>
      </c>
      <c r="I96" s="5">
        <v>457.56</v>
      </c>
      <c r="J96" s="5">
        <v>59.21</v>
      </c>
      <c r="K96" s="4">
        <v>29500</v>
      </c>
      <c r="L96" s="5">
        <v>475.01</v>
      </c>
      <c r="M96" s="5">
        <v>62.1</v>
      </c>
      <c r="N96" s="6" t="s">
        <v>273</v>
      </c>
      <c r="O96" s="13"/>
      <c r="P96" s="15">
        <f t="shared" si="6"/>
        <v>8.8882326886165652E-2</v>
      </c>
      <c r="Q96" s="16">
        <f t="shared" si="7"/>
        <v>4.8809322749535561E-2</v>
      </c>
      <c r="R96" t="s">
        <v>577</v>
      </c>
      <c r="T96" s="33" t="s">
        <v>272</v>
      </c>
      <c r="U96" s="33" t="s">
        <v>856</v>
      </c>
      <c r="V96" s="33">
        <f>VLOOKUP(T96,[2]Data!$A:$C,3,FALSE)</f>
        <v>991</v>
      </c>
      <c r="W96" s="33">
        <f>VLOOKUP(U96,[2]Data!$B$8:$C$273,2,FALSE)</f>
        <v>991</v>
      </c>
      <c r="X96" s="33" t="s">
        <v>886</v>
      </c>
      <c r="Y96" s="33">
        <f t="shared" si="9"/>
        <v>29.767911200807266</v>
      </c>
      <c r="Z96" s="33" t="s">
        <v>592</v>
      </c>
      <c r="AA96" t="b">
        <f t="shared" si="8"/>
        <v>1</v>
      </c>
    </row>
    <row r="97" spans="1:27" ht="24.9" customHeight="1" x14ac:dyDescent="0.25">
      <c r="A97" s="2" t="s">
        <v>22</v>
      </c>
      <c r="B97" s="2" t="s">
        <v>23</v>
      </c>
      <c r="C97" s="2" t="s">
        <v>24</v>
      </c>
      <c r="D97" s="2" t="s">
        <v>500</v>
      </c>
      <c r="E97" s="2" t="s">
        <v>4</v>
      </c>
      <c r="F97" s="2" t="s">
        <v>2</v>
      </c>
      <c r="G97" s="2" t="s">
        <v>39</v>
      </c>
      <c r="H97" s="4">
        <v>9770</v>
      </c>
      <c r="I97" s="5">
        <v>425.79</v>
      </c>
      <c r="J97" s="5">
        <v>22.95</v>
      </c>
      <c r="K97" s="4">
        <v>9713</v>
      </c>
      <c r="L97" s="5">
        <v>426.66</v>
      </c>
      <c r="M97" s="5">
        <v>22.77</v>
      </c>
      <c r="N97" s="6" t="s">
        <v>501</v>
      </c>
      <c r="O97" s="13"/>
      <c r="P97" s="15">
        <f t="shared" si="6"/>
        <v>-5.8341862845445241E-3</v>
      </c>
      <c r="Q97" s="16">
        <f t="shared" si="7"/>
        <v>-7.8431372549019485E-3</v>
      </c>
      <c r="R97" t="s">
        <v>579</v>
      </c>
      <c r="T97" s="33" t="s">
        <v>500</v>
      </c>
      <c r="U97" s="33" t="s">
        <v>671</v>
      </c>
      <c r="V97" s="33">
        <f>VLOOKUP(T97,[2]Data!$A:$C,3,FALSE)</f>
        <v>936</v>
      </c>
      <c r="W97" s="33">
        <f>VLOOKUP(U97,[2]Data!$B$8:$C$273,2,FALSE)</f>
        <v>936</v>
      </c>
      <c r="X97" s="33" t="s">
        <v>886</v>
      </c>
      <c r="Y97" s="33">
        <f t="shared" si="9"/>
        <v>10.377136752136753</v>
      </c>
      <c r="Z97" s="33" t="s">
        <v>592</v>
      </c>
      <c r="AA97" t="b">
        <f t="shared" si="8"/>
        <v>1</v>
      </c>
    </row>
    <row r="98" spans="1:27" ht="24.9" customHeight="1" x14ac:dyDescent="0.25">
      <c r="A98" s="2" t="s">
        <v>18</v>
      </c>
      <c r="B98" s="2" t="s">
        <v>19</v>
      </c>
      <c r="C98" s="2" t="s">
        <v>20</v>
      </c>
      <c r="D98" s="2" t="s">
        <v>476</v>
      </c>
      <c r="E98" s="2" t="s">
        <v>4</v>
      </c>
      <c r="F98" s="2" t="s">
        <v>2</v>
      </c>
      <c r="G98" s="2" t="s">
        <v>39</v>
      </c>
      <c r="H98" s="4">
        <v>17800</v>
      </c>
      <c r="I98" s="5">
        <v>365.27</v>
      </c>
      <c r="J98" s="5">
        <v>48.73</v>
      </c>
      <c r="K98" s="4">
        <v>17800</v>
      </c>
      <c r="L98" s="5">
        <v>384.16</v>
      </c>
      <c r="M98" s="5">
        <v>46.33</v>
      </c>
      <c r="N98" s="6" t="s">
        <v>477</v>
      </c>
      <c r="O98" s="13"/>
      <c r="P98" s="15">
        <f t="shared" ref="P98:P129" si="10">(K98-H98)/H98</f>
        <v>0</v>
      </c>
      <c r="Q98" s="16">
        <f t="shared" ref="Q98:Q129" si="11">(M98-J98)/J98</f>
        <v>-4.925097475887541E-2</v>
      </c>
      <c r="R98" t="s">
        <v>578</v>
      </c>
      <c r="T98" s="33" t="s">
        <v>476</v>
      </c>
      <c r="U98" s="33" t="s">
        <v>854</v>
      </c>
      <c r="V98" s="33">
        <f>VLOOKUP(T98,[2]Data!$A:$C,3,FALSE)</f>
        <v>933</v>
      </c>
      <c r="W98" s="33">
        <f>VLOOKUP(U98,[2]Data!$B$8:$C$273,2,FALSE)</f>
        <v>933</v>
      </c>
      <c r="X98" s="33" t="s">
        <v>886</v>
      </c>
      <c r="Y98" s="33">
        <f t="shared" si="9"/>
        <v>19.078242229367632</v>
      </c>
      <c r="Z98" s="33" t="s">
        <v>592</v>
      </c>
      <c r="AA98" t="b">
        <f t="shared" si="8"/>
        <v>1</v>
      </c>
    </row>
    <row r="99" spans="1:27" ht="24.9" customHeight="1" x14ac:dyDescent="0.25">
      <c r="A99" s="2" t="s">
        <v>22</v>
      </c>
      <c r="B99" s="2" t="s">
        <v>23</v>
      </c>
      <c r="C99" s="2" t="s">
        <v>24</v>
      </c>
      <c r="D99" s="2" t="s">
        <v>291</v>
      </c>
      <c r="E99" s="2" t="s">
        <v>4</v>
      </c>
      <c r="F99" s="2" t="s">
        <v>2</v>
      </c>
      <c r="G99" s="2" t="s">
        <v>39</v>
      </c>
      <c r="H99" s="4">
        <v>20072</v>
      </c>
      <c r="I99" s="5">
        <v>427.98</v>
      </c>
      <c r="J99" s="5">
        <v>46.9</v>
      </c>
      <c r="K99" s="4">
        <v>20950</v>
      </c>
      <c r="L99" s="5">
        <v>446.69</v>
      </c>
      <c r="M99" s="5">
        <v>46.9</v>
      </c>
      <c r="N99" s="6" t="s">
        <v>482</v>
      </c>
      <c r="O99" s="13"/>
      <c r="P99" s="15">
        <f t="shared" si="10"/>
        <v>4.3742526903148664E-2</v>
      </c>
      <c r="Q99" s="16">
        <f t="shared" si="11"/>
        <v>0</v>
      </c>
      <c r="R99" t="s">
        <v>578</v>
      </c>
      <c r="T99" s="33" t="s">
        <v>291</v>
      </c>
      <c r="U99" s="33" t="s">
        <v>597</v>
      </c>
      <c r="V99" s="33" t="e">
        <f>VLOOKUP(T99,[2]Data!$A:$C,3,FALSE)</f>
        <v>#N/A</v>
      </c>
      <c r="W99" s="33">
        <f>VLOOKUP(U99,[2]Data!$B$8:$C$273,2,FALSE)</f>
        <v>877</v>
      </c>
      <c r="X99" s="33" t="s">
        <v>886</v>
      </c>
      <c r="Y99" s="33">
        <f t="shared" si="9"/>
        <v>23.888255416191562</v>
      </c>
      <c r="Z99" s="33" t="s">
        <v>592</v>
      </c>
      <c r="AA99" t="b">
        <f t="shared" si="8"/>
        <v>1</v>
      </c>
    </row>
    <row r="100" spans="1:27" ht="24.9" customHeight="1" x14ac:dyDescent="0.25">
      <c r="A100" s="2" t="s">
        <v>11</v>
      </c>
      <c r="B100" s="2" t="s">
        <v>12</v>
      </c>
      <c r="C100" s="2" t="s">
        <v>13</v>
      </c>
      <c r="D100" s="2" t="s">
        <v>345</v>
      </c>
      <c r="E100" s="2" t="s">
        <v>4</v>
      </c>
      <c r="F100" s="2" t="s">
        <v>2</v>
      </c>
      <c r="G100" s="2" t="s">
        <v>39</v>
      </c>
      <c r="H100" s="4">
        <v>14000</v>
      </c>
      <c r="I100" s="5">
        <v>388.82</v>
      </c>
      <c r="J100" s="5">
        <v>36.01</v>
      </c>
      <c r="K100" s="4">
        <v>14250</v>
      </c>
      <c r="L100" s="5">
        <v>395.14</v>
      </c>
      <c r="M100" s="5">
        <v>36.06</v>
      </c>
      <c r="N100" s="6" t="s">
        <v>346</v>
      </c>
      <c r="O100" s="13"/>
      <c r="P100" s="15">
        <f t="shared" si="10"/>
        <v>1.7857142857142856E-2</v>
      </c>
      <c r="Q100" s="16">
        <f t="shared" si="11"/>
        <v>1.3885031935574636E-3</v>
      </c>
      <c r="R100" t="s">
        <v>578</v>
      </c>
      <c r="T100" s="33" t="s">
        <v>345</v>
      </c>
      <c r="U100" s="33" t="s">
        <v>788</v>
      </c>
      <c r="V100" s="33">
        <f>VLOOKUP(T100,[2]Data!$A:$C,3,FALSE)</f>
        <v>849</v>
      </c>
      <c r="W100" s="33">
        <f>VLOOKUP(U100,[2]Data!$B$8:$C$273,2,FALSE)</f>
        <v>849</v>
      </c>
      <c r="X100" s="33" t="s">
        <v>886</v>
      </c>
      <c r="Y100" s="33">
        <f t="shared" si="9"/>
        <v>16.784452296819786</v>
      </c>
      <c r="Z100" s="33" t="s">
        <v>592</v>
      </c>
      <c r="AA100" t="b">
        <f t="shared" si="8"/>
        <v>1</v>
      </c>
    </row>
    <row r="101" spans="1:27" ht="24.9" customHeight="1" x14ac:dyDescent="0.25">
      <c r="A101" s="2" t="s">
        <v>18</v>
      </c>
      <c r="B101" s="2" t="s">
        <v>19</v>
      </c>
      <c r="C101" s="2" t="s">
        <v>20</v>
      </c>
      <c r="D101" s="2" t="s">
        <v>447</v>
      </c>
      <c r="E101" s="2" t="s">
        <v>4</v>
      </c>
      <c r="F101" s="2" t="s">
        <v>2</v>
      </c>
      <c r="G101" s="2" t="s">
        <v>39</v>
      </c>
      <c r="H101" s="4">
        <v>20500</v>
      </c>
      <c r="I101" s="5">
        <v>397.85</v>
      </c>
      <c r="J101" s="5">
        <v>51.53</v>
      </c>
      <c r="K101" s="4">
        <v>21730</v>
      </c>
      <c r="L101" s="5">
        <v>402.26</v>
      </c>
      <c r="M101" s="5">
        <v>54.02</v>
      </c>
      <c r="N101" s="6" t="s">
        <v>448</v>
      </c>
      <c r="O101" s="13"/>
      <c r="P101" s="15">
        <f t="shared" si="10"/>
        <v>0.06</v>
      </c>
      <c r="Q101" s="16">
        <f t="shared" si="11"/>
        <v>4.832136619444987E-2</v>
      </c>
      <c r="R101" t="s">
        <v>578</v>
      </c>
      <c r="T101" s="33" t="s">
        <v>447</v>
      </c>
      <c r="U101" s="33" t="s">
        <v>765</v>
      </c>
      <c r="V101" s="33">
        <f>VLOOKUP(T101,[2]Data!$A:$C,3,FALSE)</f>
        <v>840</v>
      </c>
      <c r="W101" s="33">
        <f>VLOOKUP(U101,[2]Data!$B$8:$C$273,2,FALSE)</f>
        <v>840</v>
      </c>
      <c r="X101" s="33" t="s">
        <v>886</v>
      </c>
      <c r="Y101" s="33">
        <f t="shared" si="9"/>
        <v>25.86904761904762</v>
      </c>
      <c r="Z101" s="33" t="s">
        <v>592</v>
      </c>
      <c r="AA101" t="b">
        <f t="shared" si="8"/>
        <v>1</v>
      </c>
    </row>
    <row r="102" spans="1:27" ht="24.9" customHeight="1" x14ac:dyDescent="0.25">
      <c r="A102" s="2" t="s">
        <v>18</v>
      </c>
      <c r="B102" s="2" t="s">
        <v>19</v>
      </c>
      <c r="C102" s="2" t="s">
        <v>20</v>
      </c>
      <c r="D102" s="2" t="s">
        <v>40</v>
      </c>
      <c r="E102" s="2" t="s">
        <v>4</v>
      </c>
      <c r="F102" s="2" t="s">
        <v>2</v>
      </c>
      <c r="G102" s="2" t="s">
        <v>39</v>
      </c>
      <c r="H102" s="4">
        <v>40700</v>
      </c>
      <c r="I102" s="5">
        <v>362.96</v>
      </c>
      <c r="J102" s="5">
        <v>112.13</v>
      </c>
      <c r="K102" s="4">
        <v>46805</v>
      </c>
      <c r="L102" s="5">
        <v>373.87</v>
      </c>
      <c r="M102" s="5">
        <v>125.19</v>
      </c>
      <c r="N102" s="6" t="s">
        <v>429</v>
      </c>
      <c r="O102" s="13"/>
      <c r="P102" s="15">
        <f t="shared" si="10"/>
        <v>0.15</v>
      </c>
      <c r="Q102" s="16">
        <f t="shared" si="11"/>
        <v>0.11647195219834124</v>
      </c>
      <c r="R102" t="s">
        <v>577</v>
      </c>
      <c r="T102" s="33" t="s">
        <v>40</v>
      </c>
      <c r="U102" s="33" t="s">
        <v>719</v>
      </c>
      <c r="V102" s="33" t="e">
        <f>VLOOKUP(T102,[2]Data!$A:$C,3,FALSE)</f>
        <v>#N/A</v>
      </c>
      <c r="W102" s="33">
        <f>VLOOKUP(U102,[2]Data!$B$8:$C$273,2,FALSE)</f>
        <v>835</v>
      </c>
      <c r="X102" s="33" t="s">
        <v>886</v>
      </c>
      <c r="Y102" s="33">
        <f t="shared" si="9"/>
        <v>56.053892215568865</v>
      </c>
      <c r="Z102" s="33" t="s">
        <v>592</v>
      </c>
      <c r="AA102" t="b">
        <f t="shared" si="8"/>
        <v>1</v>
      </c>
    </row>
    <row r="103" spans="1:27" ht="24.9" customHeight="1" x14ac:dyDescent="0.25">
      <c r="A103" s="2" t="s">
        <v>18</v>
      </c>
      <c r="B103" s="2" t="s">
        <v>19</v>
      </c>
      <c r="C103" s="2" t="s">
        <v>20</v>
      </c>
      <c r="D103" s="2" t="s">
        <v>398</v>
      </c>
      <c r="E103" s="2" t="s">
        <v>4</v>
      </c>
      <c r="F103" s="2" t="s">
        <v>2</v>
      </c>
      <c r="G103" s="2" t="s">
        <v>39</v>
      </c>
      <c r="H103" s="4">
        <v>15000</v>
      </c>
      <c r="I103" s="5">
        <v>362.62</v>
      </c>
      <c r="J103" s="5">
        <v>41.37</v>
      </c>
      <c r="K103" s="4">
        <v>19370</v>
      </c>
      <c r="L103" s="5">
        <v>366.06</v>
      </c>
      <c r="M103" s="5">
        <v>52.91</v>
      </c>
      <c r="N103" s="6" t="s">
        <v>399</v>
      </c>
      <c r="O103" s="13"/>
      <c r="P103" s="15">
        <f t="shared" si="10"/>
        <v>0.29133333333333333</v>
      </c>
      <c r="Q103" s="16">
        <f t="shared" si="11"/>
        <v>0.27894609620497945</v>
      </c>
      <c r="R103" t="s">
        <v>578</v>
      </c>
      <c r="T103" s="33" t="s">
        <v>398</v>
      </c>
      <c r="U103" s="33" t="s">
        <v>656</v>
      </c>
      <c r="V103" s="33">
        <f>VLOOKUP(T103,[2]Data!$A:$C,3,FALSE)</f>
        <v>828</v>
      </c>
      <c r="W103" s="33">
        <f>VLOOKUP(U103,[2]Data!$B$8:$C$273,2,FALSE)</f>
        <v>828</v>
      </c>
      <c r="X103" s="33" t="s">
        <v>886</v>
      </c>
      <c r="Y103" s="33">
        <f t="shared" si="9"/>
        <v>23.393719806763286</v>
      </c>
      <c r="Z103" s="33" t="s">
        <v>592</v>
      </c>
      <c r="AA103" t="b">
        <f t="shared" si="8"/>
        <v>1</v>
      </c>
    </row>
    <row r="104" spans="1:27" ht="24.9" customHeight="1" x14ac:dyDescent="0.25">
      <c r="A104" s="2" t="s">
        <v>11</v>
      </c>
      <c r="B104" s="2" t="s">
        <v>12</v>
      </c>
      <c r="C104" s="2" t="s">
        <v>13</v>
      </c>
      <c r="D104" s="2" t="s">
        <v>355</v>
      </c>
      <c r="E104" s="2" t="s">
        <v>4</v>
      </c>
      <c r="F104" s="2" t="s">
        <v>2</v>
      </c>
      <c r="G104" s="2" t="s">
        <v>39</v>
      </c>
      <c r="H104" s="4">
        <v>8655</v>
      </c>
      <c r="I104" s="5">
        <v>326.75</v>
      </c>
      <c r="J104" s="5">
        <v>26.49</v>
      </c>
      <c r="K104" s="4">
        <v>9953</v>
      </c>
      <c r="L104" s="5">
        <v>325.88</v>
      </c>
      <c r="M104" s="5">
        <v>30.54</v>
      </c>
      <c r="N104" s="6" t="s">
        <v>356</v>
      </c>
      <c r="O104" s="13"/>
      <c r="P104" s="15">
        <f t="shared" si="10"/>
        <v>0.14997111496244944</v>
      </c>
      <c r="Q104" s="16">
        <f t="shared" si="11"/>
        <v>0.15288788221970559</v>
      </c>
      <c r="R104" t="s">
        <v>579</v>
      </c>
      <c r="T104" s="33" t="s">
        <v>355</v>
      </c>
      <c r="U104" s="33" t="s">
        <v>815</v>
      </c>
      <c r="V104" s="33" t="e">
        <f>VLOOKUP(T104,[2]Data!$A:$C,3,FALSE)</f>
        <v>#N/A</v>
      </c>
      <c r="W104" s="33">
        <f>VLOOKUP(U104,[2]Data!$B$8:$C$273,2,FALSE)</f>
        <v>824</v>
      </c>
      <c r="X104" s="33" t="s">
        <v>886</v>
      </c>
      <c r="Y104" s="33">
        <f t="shared" si="9"/>
        <v>12.078883495145631</v>
      </c>
      <c r="Z104" s="33" t="s">
        <v>592</v>
      </c>
      <c r="AA104" t="b">
        <f t="shared" si="8"/>
        <v>1</v>
      </c>
    </row>
    <row r="105" spans="1:27" ht="24.9" customHeight="1" x14ac:dyDescent="0.25">
      <c r="A105" s="2" t="s">
        <v>18</v>
      </c>
      <c r="B105" s="2" t="s">
        <v>19</v>
      </c>
      <c r="C105" s="2" t="s">
        <v>20</v>
      </c>
      <c r="D105" s="2" t="s">
        <v>416</v>
      </c>
      <c r="E105" s="2" t="s">
        <v>4</v>
      </c>
      <c r="F105" s="2" t="s">
        <v>2</v>
      </c>
      <c r="G105" s="2" t="s">
        <v>39</v>
      </c>
      <c r="H105" s="4">
        <v>11761</v>
      </c>
      <c r="I105" s="5">
        <v>353.79</v>
      </c>
      <c r="J105" s="5">
        <v>33.24</v>
      </c>
      <c r="K105" s="4">
        <v>12485</v>
      </c>
      <c r="L105" s="5">
        <v>359.17</v>
      </c>
      <c r="M105" s="5">
        <v>34.76</v>
      </c>
      <c r="N105" s="6" t="s">
        <v>417</v>
      </c>
      <c r="O105" s="13"/>
      <c r="P105" s="15">
        <f t="shared" si="10"/>
        <v>6.1559391208230591E-2</v>
      </c>
      <c r="Q105" s="16">
        <f t="shared" si="11"/>
        <v>4.5728038507821776E-2</v>
      </c>
      <c r="R105" t="s">
        <v>578</v>
      </c>
      <c r="T105" s="33" t="s">
        <v>416</v>
      </c>
      <c r="U105" s="33" t="s">
        <v>704</v>
      </c>
      <c r="V105" s="33">
        <f>VLOOKUP(T105,[2]Data!$A:$C,3,FALSE)</f>
        <v>801</v>
      </c>
      <c r="W105" s="33">
        <f>VLOOKUP(U105,[2]Data!$B$8:$C$273,2,FALSE)</f>
        <v>801</v>
      </c>
      <c r="X105" s="33" t="s">
        <v>886</v>
      </c>
      <c r="Y105" s="33">
        <f t="shared" si="9"/>
        <v>15.586766541822721</v>
      </c>
      <c r="Z105" s="33" t="s">
        <v>592</v>
      </c>
      <c r="AA105" t="b">
        <f t="shared" si="8"/>
        <v>1</v>
      </c>
    </row>
    <row r="106" spans="1:27" ht="24.9" customHeight="1" x14ac:dyDescent="0.25">
      <c r="A106" s="2" t="s">
        <v>8</v>
      </c>
      <c r="B106" s="2" t="s">
        <v>9</v>
      </c>
      <c r="C106" s="2" t="s">
        <v>10</v>
      </c>
      <c r="D106" s="2" t="s">
        <v>72</v>
      </c>
      <c r="E106" s="2" t="s">
        <v>4</v>
      </c>
      <c r="F106" s="2" t="s">
        <v>2</v>
      </c>
      <c r="G106" s="2" t="s">
        <v>39</v>
      </c>
      <c r="H106" s="4">
        <v>22638</v>
      </c>
      <c r="I106" s="5">
        <v>320.05</v>
      </c>
      <c r="J106" s="5">
        <v>70.73</v>
      </c>
      <c r="K106" s="4">
        <v>23770</v>
      </c>
      <c r="L106" s="5">
        <v>328.87</v>
      </c>
      <c r="M106" s="5">
        <v>72.28</v>
      </c>
      <c r="N106" s="6" t="s">
        <v>73</v>
      </c>
      <c r="O106" s="13"/>
      <c r="P106" s="15">
        <f t="shared" si="10"/>
        <v>5.0004417351356127E-2</v>
      </c>
      <c r="Q106" s="16">
        <f t="shared" si="11"/>
        <v>2.1914322069843024E-2</v>
      </c>
      <c r="R106" t="s">
        <v>578</v>
      </c>
      <c r="T106" s="33" t="s">
        <v>72</v>
      </c>
      <c r="U106" s="33" t="s">
        <v>604</v>
      </c>
      <c r="V106" s="33">
        <f>VLOOKUP(T106,[2]Data!$A:$C,3,FALSE)</f>
        <v>793</v>
      </c>
      <c r="W106" s="33">
        <f>VLOOKUP(U106,[2]Data!$B$8:$C$273,2,FALSE)</f>
        <v>793</v>
      </c>
      <c r="X106" s="33" t="s">
        <v>886</v>
      </c>
      <c r="Y106" s="33">
        <f t="shared" si="9"/>
        <v>29.974779319041613</v>
      </c>
      <c r="Z106" s="33" t="s">
        <v>592</v>
      </c>
      <c r="AA106" t="b">
        <f t="shared" si="8"/>
        <v>1</v>
      </c>
    </row>
    <row r="107" spans="1:27" ht="24.9" customHeight="1" x14ac:dyDescent="0.25">
      <c r="A107" s="2" t="s">
        <v>8</v>
      </c>
      <c r="B107" s="2" t="s">
        <v>9</v>
      </c>
      <c r="C107" s="2" t="s">
        <v>10</v>
      </c>
      <c r="D107" s="2" t="s">
        <v>108</v>
      </c>
      <c r="E107" s="2" t="s">
        <v>4</v>
      </c>
      <c r="F107" s="2" t="s">
        <v>2</v>
      </c>
      <c r="G107" s="2" t="s">
        <v>39</v>
      </c>
      <c r="H107" s="4">
        <v>16426</v>
      </c>
      <c r="I107" s="5">
        <v>438.04</v>
      </c>
      <c r="J107" s="5">
        <v>37.5</v>
      </c>
      <c r="K107" s="4">
        <v>16426</v>
      </c>
      <c r="L107" s="5">
        <v>452.33</v>
      </c>
      <c r="M107" s="5">
        <v>36.31</v>
      </c>
      <c r="N107" s="6" t="s">
        <v>109</v>
      </c>
      <c r="O107" s="13"/>
      <c r="P107" s="15">
        <f t="shared" si="10"/>
        <v>0</v>
      </c>
      <c r="Q107" s="16">
        <f t="shared" si="11"/>
        <v>-3.1733333333333273E-2</v>
      </c>
      <c r="R107" t="s">
        <v>578</v>
      </c>
      <c r="T107" s="33" t="s">
        <v>108</v>
      </c>
      <c r="U107" s="33" t="s">
        <v>648</v>
      </c>
      <c r="V107" s="33">
        <f>VLOOKUP(T107,[2]Data!$A:$C,3,FALSE)</f>
        <v>753</v>
      </c>
      <c r="W107" s="33">
        <f>VLOOKUP(U107,[2]Data!$B$8:$C$273,2,FALSE)</f>
        <v>753</v>
      </c>
      <c r="X107" s="33" t="s">
        <v>886</v>
      </c>
      <c r="Y107" s="33">
        <f t="shared" si="9"/>
        <v>21.814077025232404</v>
      </c>
      <c r="Z107" s="33" t="s">
        <v>592</v>
      </c>
      <c r="AA107" t="b">
        <f t="shared" si="8"/>
        <v>1</v>
      </c>
    </row>
    <row r="108" spans="1:27" ht="24.9" customHeight="1" x14ac:dyDescent="0.25">
      <c r="A108" s="2" t="s">
        <v>18</v>
      </c>
      <c r="B108" s="2" t="s">
        <v>19</v>
      </c>
      <c r="C108" s="2" t="s">
        <v>20</v>
      </c>
      <c r="D108" s="2" t="s">
        <v>410</v>
      </c>
      <c r="E108" s="2" t="s">
        <v>4</v>
      </c>
      <c r="F108" s="2" t="s">
        <v>2</v>
      </c>
      <c r="G108" s="2" t="s">
        <v>39</v>
      </c>
      <c r="H108" s="4">
        <v>16900</v>
      </c>
      <c r="I108" s="5">
        <v>280.67</v>
      </c>
      <c r="J108" s="5">
        <v>60.21</v>
      </c>
      <c r="K108" s="4">
        <v>17407</v>
      </c>
      <c r="L108" s="5">
        <v>290.83999999999997</v>
      </c>
      <c r="M108" s="5">
        <v>59.85</v>
      </c>
      <c r="N108" s="6" t="s">
        <v>411</v>
      </c>
      <c r="O108" s="13"/>
      <c r="P108" s="15">
        <f t="shared" si="10"/>
        <v>0.03</v>
      </c>
      <c r="Q108" s="16">
        <f t="shared" si="11"/>
        <v>-5.9790732436472253E-3</v>
      </c>
      <c r="R108" t="s">
        <v>578</v>
      </c>
      <c r="T108" s="33" t="s">
        <v>410</v>
      </c>
      <c r="U108" s="33" t="s">
        <v>695</v>
      </c>
      <c r="V108" s="33">
        <f>VLOOKUP(T108,[2]Data!$A:$C,3,FALSE)</f>
        <v>746</v>
      </c>
      <c r="W108" s="33">
        <f>VLOOKUP(U108,[2]Data!$B$8:$C$273,2,FALSE)</f>
        <v>746</v>
      </c>
      <c r="X108" s="33" t="s">
        <v>886</v>
      </c>
      <c r="Y108" s="33">
        <f t="shared" si="9"/>
        <v>23.333780160857909</v>
      </c>
      <c r="Z108" s="33" t="s">
        <v>592</v>
      </c>
      <c r="AA108" t="b">
        <f t="shared" si="8"/>
        <v>1</v>
      </c>
    </row>
    <row r="109" spans="1:27" ht="24.9" customHeight="1" x14ac:dyDescent="0.25">
      <c r="A109" s="2" t="s">
        <v>18</v>
      </c>
      <c r="B109" s="2" t="s">
        <v>19</v>
      </c>
      <c r="C109" s="2" t="s">
        <v>20</v>
      </c>
      <c r="D109" s="2" t="s">
        <v>380</v>
      </c>
      <c r="E109" s="2" t="s">
        <v>4</v>
      </c>
      <c r="F109" s="2" t="s">
        <v>2</v>
      </c>
      <c r="G109" s="2" t="s">
        <v>39</v>
      </c>
      <c r="H109" s="4">
        <v>10478</v>
      </c>
      <c r="I109" s="5">
        <v>346.73</v>
      </c>
      <c r="J109" s="5">
        <v>30.22</v>
      </c>
      <c r="K109" s="4">
        <v>11136</v>
      </c>
      <c r="L109" s="5">
        <v>368.49</v>
      </c>
      <c r="M109" s="5">
        <v>30.22</v>
      </c>
      <c r="N109" s="6" t="s">
        <v>381</v>
      </c>
      <c r="O109" s="13"/>
      <c r="P109" s="15">
        <f t="shared" si="10"/>
        <v>6.279824393968314E-2</v>
      </c>
      <c r="Q109" s="16">
        <f t="shared" si="11"/>
        <v>0</v>
      </c>
      <c r="R109" t="s">
        <v>578</v>
      </c>
      <c r="T109" s="33" t="s">
        <v>380</v>
      </c>
      <c r="U109" s="33" t="s">
        <v>599</v>
      </c>
      <c r="V109" s="33">
        <f>VLOOKUP(T109,[2]Data!$A:$C,3,FALSE)</f>
        <v>742</v>
      </c>
      <c r="W109" s="33">
        <f>VLOOKUP(U109,[2]Data!$B$8:$C$273,2,FALSE)</f>
        <v>742</v>
      </c>
      <c r="X109" s="33" t="s">
        <v>886</v>
      </c>
      <c r="Y109" s="33">
        <f t="shared" si="9"/>
        <v>15.008086253369273</v>
      </c>
      <c r="Z109" s="33" t="s">
        <v>592</v>
      </c>
      <c r="AA109" t="b">
        <f t="shared" si="8"/>
        <v>1</v>
      </c>
    </row>
    <row r="110" spans="1:27" ht="24.9" customHeight="1" x14ac:dyDescent="0.25">
      <c r="A110" s="2" t="s">
        <v>11</v>
      </c>
      <c r="B110" s="2" t="s">
        <v>12</v>
      </c>
      <c r="C110" s="2" t="s">
        <v>13</v>
      </c>
      <c r="D110" s="2" t="s">
        <v>296</v>
      </c>
      <c r="E110" s="2" t="s">
        <v>4</v>
      </c>
      <c r="F110" s="2" t="s">
        <v>2</v>
      </c>
      <c r="G110" s="2" t="s">
        <v>39</v>
      </c>
      <c r="H110" s="4">
        <v>18996</v>
      </c>
      <c r="I110" s="5">
        <v>280.33999999999997</v>
      </c>
      <c r="J110" s="5">
        <v>67.760000000000005</v>
      </c>
      <c r="K110" s="4">
        <v>19661</v>
      </c>
      <c r="L110" s="5">
        <v>286.61</v>
      </c>
      <c r="M110" s="5">
        <v>68.599999999999994</v>
      </c>
      <c r="N110" s="6" t="s">
        <v>297</v>
      </c>
      <c r="O110" s="13"/>
      <c r="P110" s="15">
        <f t="shared" si="10"/>
        <v>3.5007369972625817E-2</v>
      </c>
      <c r="Q110" s="16">
        <f t="shared" si="11"/>
        <v>1.2396694214875872E-2</v>
      </c>
      <c r="R110" t="s">
        <v>578</v>
      </c>
      <c r="T110" s="33" t="s">
        <v>296</v>
      </c>
      <c r="U110" s="33" t="s">
        <v>612</v>
      </c>
      <c r="V110" s="33">
        <f>VLOOKUP(T110,[2]Data!$A:$C,3,FALSE)</f>
        <v>669</v>
      </c>
      <c r="W110" s="33">
        <f>VLOOKUP(U110,[2]Data!$B$8:$C$273,2,FALSE)</f>
        <v>669</v>
      </c>
      <c r="X110" s="33" t="s">
        <v>886</v>
      </c>
      <c r="Y110" s="33">
        <f t="shared" si="9"/>
        <v>29.388639760837069</v>
      </c>
      <c r="Z110" s="33" t="s">
        <v>592</v>
      </c>
      <c r="AA110" t="b">
        <f t="shared" si="8"/>
        <v>1</v>
      </c>
    </row>
    <row r="111" spans="1:27" ht="24.9" customHeight="1" x14ac:dyDescent="0.25">
      <c r="A111" s="2" t="s">
        <v>11</v>
      </c>
      <c r="B111" s="2" t="s">
        <v>12</v>
      </c>
      <c r="C111" s="2" t="s">
        <v>13</v>
      </c>
      <c r="D111" s="2" t="s">
        <v>302</v>
      </c>
      <c r="E111" s="2" t="s">
        <v>4</v>
      </c>
      <c r="F111" s="2" t="s">
        <v>2</v>
      </c>
      <c r="G111" s="2" t="s">
        <v>39</v>
      </c>
      <c r="H111" s="4">
        <v>13000</v>
      </c>
      <c r="I111" s="5">
        <v>278.77999999999997</v>
      </c>
      <c r="J111" s="5">
        <v>46.63</v>
      </c>
      <c r="K111" s="4">
        <v>13455</v>
      </c>
      <c r="L111" s="5">
        <v>285.89</v>
      </c>
      <c r="M111" s="5">
        <v>47.06</v>
      </c>
      <c r="N111" s="6" t="s">
        <v>303</v>
      </c>
      <c r="O111" s="13"/>
      <c r="P111" s="15">
        <f t="shared" si="10"/>
        <v>3.5000000000000003E-2</v>
      </c>
      <c r="Q111" s="16">
        <f t="shared" si="11"/>
        <v>9.2215312030881347E-3</v>
      </c>
      <c r="R111" t="s">
        <v>578</v>
      </c>
      <c r="T111" s="33" t="s">
        <v>302</v>
      </c>
      <c r="U111" s="33" t="s">
        <v>651</v>
      </c>
      <c r="V111" s="33">
        <f>VLOOKUP(T111,[2]Data!$A:$C,3,FALSE)</f>
        <v>654</v>
      </c>
      <c r="W111" s="33">
        <f>VLOOKUP(U111,[2]Data!$B$8:$C$273,2,FALSE)</f>
        <v>654</v>
      </c>
      <c r="X111" s="33" t="s">
        <v>886</v>
      </c>
      <c r="Y111" s="33">
        <f t="shared" si="9"/>
        <v>20.573394495412845</v>
      </c>
      <c r="Z111" s="33" t="s">
        <v>592</v>
      </c>
      <c r="AA111" t="b">
        <f t="shared" si="8"/>
        <v>1</v>
      </c>
    </row>
    <row r="112" spans="1:27" ht="24.9" customHeight="1" x14ac:dyDescent="0.25">
      <c r="A112" s="2" t="s">
        <v>22</v>
      </c>
      <c r="B112" s="2" t="s">
        <v>23</v>
      </c>
      <c r="C112" s="2" t="s">
        <v>24</v>
      </c>
      <c r="D112" s="2" t="s">
        <v>376</v>
      </c>
      <c r="E112" s="2" t="s">
        <v>4</v>
      </c>
      <c r="F112" s="2" t="s">
        <v>2</v>
      </c>
      <c r="G112" s="2" t="s">
        <v>39</v>
      </c>
      <c r="H112" s="4">
        <v>4980</v>
      </c>
      <c r="I112" s="5">
        <v>227.84</v>
      </c>
      <c r="J112" s="5">
        <v>21.86</v>
      </c>
      <c r="K112" s="4">
        <v>4980</v>
      </c>
      <c r="L112" s="5">
        <v>233.5</v>
      </c>
      <c r="M112" s="5">
        <v>21.33</v>
      </c>
      <c r="N112" s="6" t="s">
        <v>546</v>
      </c>
      <c r="O112" s="13"/>
      <c r="P112" s="15">
        <f t="shared" si="10"/>
        <v>0</v>
      </c>
      <c r="Q112" s="16">
        <f t="shared" si="11"/>
        <v>-2.4245196706312953E-2</v>
      </c>
      <c r="R112" t="s">
        <v>579</v>
      </c>
      <c r="T112" s="33" t="s">
        <v>376</v>
      </c>
      <c r="U112" s="33" t="s">
        <v>816</v>
      </c>
      <c r="V112" s="33" t="e">
        <f>VLOOKUP(T112,[2]Data!$A:$C,3,FALSE)</f>
        <v>#N/A</v>
      </c>
      <c r="W112" s="33">
        <f>VLOOKUP(U112,[2]Data!$B$8:$C$273,2,FALSE)</f>
        <v>616</v>
      </c>
      <c r="X112" s="33" t="s">
        <v>886</v>
      </c>
      <c r="Y112" s="33">
        <f t="shared" si="9"/>
        <v>8.0844155844155843</v>
      </c>
      <c r="Z112" s="33" t="s">
        <v>592</v>
      </c>
      <c r="AA112" t="b">
        <f t="shared" si="8"/>
        <v>1</v>
      </c>
    </row>
    <row r="113" spans="1:27" ht="24.9" customHeight="1" x14ac:dyDescent="0.25">
      <c r="A113" s="2" t="s">
        <v>22</v>
      </c>
      <c r="B113" s="2" t="s">
        <v>23</v>
      </c>
      <c r="C113" s="2" t="s">
        <v>24</v>
      </c>
      <c r="D113" s="2" t="s">
        <v>561</v>
      </c>
      <c r="E113" s="2" t="s">
        <v>4</v>
      </c>
      <c r="F113" s="2" t="s">
        <v>2</v>
      </c>
      <c r="G113" s="2" t="s">
        <v>39</v>
      </c>
      <c r="H113" s="4">
        <v>10245</v>
      </c>
      <c r="I113" s="5">
        <v>253.37</v>
      </c>
      <c r="J113" s="5">
        <v>40.43</v>
      </c>
      <c r="K113" s="4">
        <v>7000</v>
      </c>
      <c r="L113" s="5">
        <v>260.29000000000002</v>
      </c>
      <c r="M113" s="5">
        <v>26.89</v>
      </c>
      <c r="N113" s="6" t="s">
        <v>562</v>
      </c>
      <c r="O113" s="13"/>
      <c r="P113" s="15">
        <f t="shared" si="10"/>
        <v>-0.31673987310883356</v>
      </c>
      <c r="Q113" s="16">
        <f t="shared" si="11"/>
        <v>-0.33489982686124165</v>
      </c>
      <c r="R113" t="s">
        <v>579</v>
      </c>
      <c r="T113" s="33" t="s">
        <v>561</v>
      </c>
      <c r="U113" s="33" t="s">
        <v>841</v>
      </c>
      <c r="V113" s="33">
        <f>VLOOKUP(T113,[2]Data!$A:$C,3,FALSE)</f>
        <v>615</v>
      </c>
      <c r="W113" s="33">
        <f>VLOOKUP(U113,[2]Data!$B$8:$C$273,2,FALSE)</f>
        <v>615</v>
      </c>
      <c r="X113" s="33" t="s">
        <v>886</v>
      </c>
      <c r="Y113" s="33">
        <f t="shared" si="9"/>
        <v>11.382113821138212</v>
      </c>
      <c r="Z113" s="33" t="s">
        <v>592</v>
      </c>
      <c r="AA113" t="b">
        <f t="shared" si="8"/>
        <v>1</v>
      </c>
    </row>
    <row r="114" spans="1:27" ht="24.9" customHeight="1" x14ac:dyDescent="0.25">
      <c r="A114" s="2" t="s">
        <v>8</v>
      </c>
      <c r="B114" s="2" t="s">
        <v>9</v>
      </c>
      <c r="C114" s="2" t="s">
        <v>10</v>
      </c>
      <c r="D114" s="2" t="s">
        <v>153</v>
      </c>
      <c r="E114" s="2" t="s">
        <v>4</v>
      </c>
      <c r="F114" s="2" t="s">
        <v>2</v>
      </c>
      <c r="G114" s="2" t="s">
        <v>39</v>
      </c>
      <c r="H114" s="4">
        <v>14166</v>
      </c>
      <c r="I114" s="5">
        <v>350.35</v>
      </c>
      <c r="J114" s="5">
        <v>40.43</v>
      </c>
      <c r="K114" s="4">
        <v>16067</v>
      </c>
      <c r="L114" s="5">
        <v>369.29</v>
      </c>
      <c r="M114" s="5">
        <v>43.51</v>
      </c>
      <c r="N114" s="6" t="s">
        <v>154</v>
      </c>
      <c r="O114" s="13"/>
      <c r="P114" s="15">
        <f t="shared" si="10"/>
        <v>0.13419455033178032</v>
      </c>
      <c r="Q114" s="16">
        <f t="shared" si="11"/>
        <v>7.6181053673015045E-2</v>
      </c>
      <c r="R114" t="s">
        <v>578</v>
      </c>
      <c r="T114" s="33" t="s">
        <v>153</v>
      </c>
      <c r="U114" s="33" t="s">
        <v>684</v>
      </c>
      <c r="V114" s="33">
        <f>VLOOKUP(T114,[2]Data!$A:$C,3,FALSE)</f>
        <v>612</v>
      </c>
      <c r="W114" s="33">
        <f>VLOOKUP(U114,[2]Data!$B$8:$C$273,2,FALSE)</f>
        <v>612</v>
      </c>
      <c r="X114" s="33" t="s">
        <v>886</v>
      </c>
      <c r="Y114" s="33">
        <f t="shared" si="9"/>
        <v>26.253267973856211</v>
      </c>
      <c r="Z114" s="33" t="s">
        <v>592</v>
      </c>
      <c r="AA114" t="b">
        <f t="shared" si="8"/>
        <v>1</v>
      </c>
    </row>
    <row r="115" spans="1:27" ht="24.9" customHeight="1" x14ac:dyDescent="0.25">
      <c r="A115" s="2" t="s">
        <v>8</v>
      </c>
      <c r="B115" s="2" t="s">
        <v>9</v>
      </c>
      <c r="C115" s="2" t="s">
        <v>10</v>
      </c>
      <c r="D115" s="2" t="s">
        <v>66</v>
      </c>
      <c r="E115" s="2" t="s">
        <v>4</v>
      </c>
      <c r="F115" s="2" t="s">
        <v>2</v>
      </c>
      <c r="G115" s="2" t="s">
        <v>39</v>
      </c>
      <c r="H115" s="4">
        <v>26884</v>
      </c>
      <c r="I115" s="5">
        <v>347.39</v>
      </c>
      <c r="J115" s="5">
        <v>77.39</v>
      </c>
      <c r="K115" s="4">
        <v>29719</v>
      </c>
      <c r="L115" s="5">
        <v>370.85</v>
      </c>
      <c r="M115" s="5">
        <v>80.14</v>
      </c>
      <c r="N115" s="6" t="s">
        <v>67</v>
      </c>
      <c r="O115" s="13"/>
      <c r="P115" s="15">
        <f t="shared" si="10"/>
        <v>0.10545305758071716</v>
      </c>
      <c r="Q115" s="16">
        <f t="shared" si="11"/>
        <v>3.553430675797907E-2</v>
      </c>
      <c r="R115" t="s">
        <v>577</v>
      </c>
      <c r="T115" s="33" t="s">
        <v>66</v>
      </c>
      <c r="U115" s="33" t="s">
        <v>601</v>
      </c>
      <c r="V115" s="33">
        <f>VLOOKUP(T115,[2]Data!$A:$C,3,FALSE)</f>
        <v>611</v>
      </c>
      <c r="W115" s="33">
        <v>611</v>
      </c>
      <c r="X115" s="33" t="s">
        <v>886</v>
      </c>
      <c r="Y115" s="33">
        <f t="shared" si="9"/>
        <v>48.639934533551553</v>
      </c>
      <c r="Z115" s="33" t="s">
        <v>592</v>
      </c>
      <c r="AA115" t="b">
        <f t="shared" si="8"/>
        <v>1</v>
      </c>
    </row>
    <row r="116" spans="1:27" ht="24.9" customHeight="1" x14ac:dyDescent="0.25">
      <c r="A116" s="2" t="s">
        <v>22</v>
      </c>
      <c r="B116" s="2" t="s">
        <v>23</v>
      </c>
      <c r="C116" s="2" t="s">
        <v>24</v>
      </c>
      <c r="D116" s="2" t="s">
        <v>485</v>
      </c>
      <c r="E116" s="2" t="s">
        <v>4</v>
      </c>
      <c r="F116" s="2" t="s">
        <v>2</v>
      </c>
      <c r="G116" s="2" t="s">
        <v>39</v>
      </c>
      <c r="H116" s="4">
        <v>5500</v>
      </c>
      <c r="I116" s="5">
        <v>278.12</v>
      </c>
      <c r="J116" s="5">
        <v>19.78</v>
      </c>
      <c r="K116" s="4">
        <v>6300</v>
      </c>
      <c r="L116" s="5">
        <v>264.88</v>
      </c>
      <c r="M116" s="5">
        <v>23.78</v>
      </c>
      <c r="N116" s="6" t="s">
        <v>486</v>
      </c>
      <c r="O116" s="13"/>
      <c r="P116" s="15">
        <f t="shared" si="10"/>
        <v>0.14545454545454545</v>
      </c>
      <c r="Q116" s="16">
        <f t="shared" si="11"/>
        <v>0.20222446916076844</v>
      </c>
      <c r="R116" t="s">
        <v>579</v>
      </c>
      <c r="T116" s="33" t="s">
        <v>485</v>
      </c>
      <c r="U116" s="33" t="s">
        <v>607</v>
      </c>
      <c r="V116" s="33">
        <f>VLOOKUP(T116,[2]Data!$A:$C,3,FALSE)</f>
        <v>609</v>
      </c>
      <c r="W116" s="33">
        <f>VLOOKUP(U116,[2]Data!$B$8:$C$273,2,FALSE)</f>
        <v>609</v>
      </c>
      <c r="X116" s="33" t="s">
        <v>886</v>
      </c>
      <c r="Y116" s="33">
        <f t="shared" si="9"/>
        <v>10.344827586206897</v>
      </c>
      <c r="Z116" s="33" t="s">
        <v>592</v>
      </c>
      <c r="AA116" t="b">
        <f t="shared" si="8"/>
        <v>1</v>
      </c>
    </row>
    <row r="117" spans="1:27" ht="24.9" customHeight="1" x14ac:dyDescent="0.25">
      <c r="A117" s="2" t="s">
        <v>11</v>
      </c>
      <c r="B117" s="2" t="s">
        <v>12</v>
      </c>
      <c r="C117" s="2" t="s">
        <v>13</v>
      </c>
      <c r="D117" s="2" t="s">
        <v>292</v>
      </c>
      <c r="E117" s="2" t="s">
        <v>4</v>
      </c>
      <c r="F117" s="2" t="s">
        <v>2</v>
      </c>
      <c r="G117" s="2" t="s">
        <v>39</v>
      </c>
      <c r="H117" s="4">
        <v>10550</v>
      </c>
      <c r="I117" s="5">
        <v>235.07</v>
      </c>
      <c r="J117" s="5">
        <v>44.88</v>
      </c>
      <c r="K117" s="4">
        <v>10736</v>
      </c>
      <c r="L117" s="5">
        <v>240.78</v>
      </c>
      <c r="M117" s="5">
        <v>44.59</v>
      </c>
      <c r="N117" s="6" t="s">
        <v>293</v>
      </c>
      <c r="O117" s="13"/>
      <c r="P117" s="15">
        <f t="shared" si="10"/>
        <v>1.7630331753554503E-2</v>
      </c>
      <c r="Q117" s="16">
        <f t="shared" si="11"/>
        <v>-6.4616755793226186E-3</v>
      </c>
      <c r="R117" t="s">
        <v>578</v>
      </c>
      <c r="T117" s="33" t="s">
        <v>292</v>
      </c>
      <c r="U117" s="33" t="s">
        <v>600</v>
      </c>
      <c r="V117" s="33">
        <f>VLOOKUP(T117,[2]Data!$A:$C,3,FALSE)</f>
        <v>596</v>
      </c>
      <c r="W117" s="33">
        <f>VLOOKUP(U117,[2]Data!$B$8:$C$273,2,FALSE)</f>
        <v>596</v>
      </c>
      <c r="X117" s="33" t="s">
        <v>886</v>
      </c>
      <c r="Y117" s="33">
        <f t="shared" si="9"/>
        <v>18.013422818791945</v>
      </c>
      <c r="Z117" s="33" t="s">
        <v>592</v>
      </c>
      <c r="AA117" t="b">
        <f t="shared" si="8"/>
        <v>1</v>
      </c>
    </row>
    <row r="118" spans="1:27" ht="24.9" customHeight="1" x14ac:dyDescent="0.25">
      <c r="A118" s="2" t="s">
        <v>22</v>
      </c>
      <c r="B118" s="2" t="s">
        <v>23</v>
      </c>
      <c r="C118" s="2" t="s">
        <v>24</v>
      </c>
      <c r="D118" s="2" t="s">
        <v>504</v>
      </c>
      <c r="E118" s="2" t="s">
        <v>4</v>
      </c>
      <c r="F118" s="2" t="s">
        <v>2</v>
      </c>
      <c r="G118" s="2" t="s">
        <v>39</v>
      </c>
      <c r="H118" s="4">
        <v>18700</v>
      </c>
      <c r="I118" s="5">
        <v>233.68</v>
      </c>
      <c r="J118" s="5">
        <v>80.03</v>
      </c>
      <c r="K118" s="4">
        <v>18700</v>
      </c>
      <c r="L118" s="5">
        <v>241.97</v>
      </c>
      <c r="M118" s="5">
        <v>77.28</v>
      </c>
      <c r="N118" s="6" t="s">
        <v>505</v>
      </c>
      <c r="O118" s="13"/>
      <c r="P118" s="15">
        <f t="shared" si="10"/>
        <v>0</v>
      </c>
      <c r="Q118" s="16">
        <f t="shared" si="11"/>
        <v>-3.4362114207172313E-2</v>
      </c>
      <c r="R118" t="s">
        <v>578</v>
      </c>
      <c r="T118" s="33" t="s">
        <v>504</v>
      </c>
      <c r="U118" s="33" t="s">
        <v>679</v>
      </c>
      <c r="V118" s="33">
        <f>VLOOKUP(T118,[2]Data!$A:$C,3,FALSE)</f>
        <v>594</v>
      </c>
      <c r="W118" s="33">
        <v>594</v>
      </c>
      <c r="X118" s="33" t="s">
        <v>886</v>
      </c>
      <c r="Y118" s="33">
        <f t="shared" si="9"/>
        <v>31.481481481481481</v>
      </c>
      <c r="Z118" s="33" t="s">
        <v>592</v>
      </c>
      <c r="AA118" t="b">
        <f t="shared" si="8"/>
        <v>1</v>
      </c>
    </row>
    <row r="119" spans="1:27" ht="24.9" customHeight="1" x14ac:dyDescent="0.25">
      <c r="A119" s="2" t="s">
        <v>11</v>
      </c>
      <c r="B119" s="2" t="s">
        <v>12</v>
      </c>
      <c r="C119" s="2" t="s">
        <v>13</v>
      </c>
      <c r="D119" s="2" t="s">
        <v>308</v>
      </c>
      <c r="E119" s="2" t="s">
        <v>4</v>
      </c>
      <c r="F119" s="2" t="s">
        <v>2</v>
      </c>
      <c r="G119" s="2" t="s">
        <v>39</v>
      </c>
      <c r="H119" s="4">
        <v>7943</v>
      </c>
      <c r="I119" s="5">
        <v>298.11</v>
      </c>
      <c r="J119" s="5">
        <v>26.64</v>
      </c>
      <c r="K119" s="4">
        <v>9928</v>
      </c>
      <c r="L119" s="5">
        <v>308.61</v>
      </c>
      <c r="M119" s="5">
        <v>32.17</v>
      </c>
      <c r="N119" s="6" t="s">
        <v>309</v>
      </c>
      <c r="O119" s="13"/>
      <c r="P119" s="15">
        <f t="shared" si="10"/>
        <v>0.24990557723781948</v>
      </c>
      <c r="Q119" s="16">
        <f t="shared" si="11"/>
        <v>0.20758258258258261</v>
      </c>
      <c r="R119" t="s">
        <v>579</v>
      </c>
      <c r="T119" s="33" t="s">
        <v>308</v>
      </c>
      <c r="U119" s="33" t="s">
        <v>666</v>
      </c>
      <c r="V119" s="33">
        <f>VLOOKUP(T119,[2]Data!$A:$C,3,FALSE)</f>
        <v>592</v>
      </c>
      <c r="W119" s="33">
        <f>VLOOKUP(U119,[2]Data!$B$8:$C$273,2,FALSE)</f>
        <v>592</v>
      </c>
      <c r="X119" s="33" t="s">
        <v>886</v>
      </c>
      <c r="Y119" s="33">
        <f t="shared" si="9"/>
        <v>16.77027027027027</v>
      </c>
      <c r="Z119" s="33" t="s">
        <v>592</v>
      </c>
      <c r="AA119" t="b">
        <f t="shared" si="8"/>
        <v>1</v>
      </c>
    </row>
    <row r="120" spans="1:27" ht="24.9" customHeight="1" x14ac:dyDescent="0.25">
      <c r="A120" s="2" t="s">
        <v>18</v>
      </c>
      <c r="B120" s="2" t="s">
        <v>19</v>
      </c>
      <c r="C120" s="2" t="s">
        <v>20</v>
      </c>
      <c r="D120" s="2" t="s">
        <v>426</v>
      </c>
      <c r="E120" s="2" t="s">
        <v>4</v>
      </c>
      <c r="F120" s="2" t="s">
        <v>2</v>
      </c>
      <c r="G120" s="2" t="s">
        <v>39</v>
      </c>
      <c r="H120" s="4">
        <v>8800</v>
      </c>
      <c r="I120" s="5">
        <v>305.95999999999998</v>
      </c>
      <c r="J120" s="5">
        <v>28.76</v>
      </c>
      <c r="K120" s="4">
        <v>9020</v>
      </c>
      <c r="L120" s="5">
        <v>312.08</v>
      </c>
      <c r="M120" s="5">
        <v>28.9</v>
      </c>
      <c r="N120" s="6" t="s">
        <v>427</v>
      </c>
      <c r="O120" s="13"/>
      <c r="P120" s="15">
        <f t="shared" si="10"/>
        <v>2.5000000000000001E-2</v>
      </c>
      <c r="Q120" s="16">
        <f t="shared" si="11"/>
        <v>4.8678720445061545E-3</v>
      </c>
      <c r="R120" t="s">
        <v>579</v>
      </c>
      <c r="T120" s="33" t="s">
        <v>426</v>
      </c>
      <c r="U120" s="33" t="s">
        <v>717</v>
      </c>
      <c r="V120" s="33">
        <f>VLOOKUP(T120,[2]Data!$A:$C,3,FALSE)</f>
        <v>588</v>
      </c>
      <c r="W120" s="33">
        <f>VLOOKUP(U120,[2]Data!$B$8:$C$273,2,FALSE)</f>
        <v>588</v>
      </c>
      <c r="X120" s="33" t="s">
        <v>886</v>
      </c>
      <c r="Y120" s="33">
        <f t="shared" si="9"/>
        <v>15.34013605442177</v>
      </c>
      <c r="Z120" s="33" t="s">
        <v>592</v>
      </c>
      <c r="AA120" t="b">
        <f t="shared" si="8"/>
        <v>1</v>
      </c>
    </row>
    <row r="121" spans="1:27" ht="24.9" customHeight="1" x14ac:dyDescent="0.25">
      <c r="A121" s="2" t="s">
        <v>11</v>
      </c>
      <c r="B121" s="2" t="s">
        <v>12</v>
      </c>
      <c r="C121" s="2" t="s">
        <v>13</v>
      </c>
      <c r="D121" s="2" t="s">
        <v>361</v>
      </c>
      <c r="E121" s="2" t="s">
        <v>4</v>
      </c>
      <c r="F121" s="2" t="s">
        <v>2</v>
      </c>
      <c r="G121" s="2" t="s">
        <v>39</v>
      </c>
      <c r="H121" s="4">
        <v>8871</v>
      </c>
      <c r="I121" s="5">
        <v>266.3</v>
      </c>
      <c r="J121" s="5">
        <v>33.31</v>
      </c>
      <c r="K121" s="4">
        <v>9315</v>
      </c>
      <c r="L121" s="5">
        <v>270.13</v>
      </c>
      <c r="M121" s="5">
        <v>34.479999999999997</v>
      </c>
      <c r="N121" s="6" t="s">
        <v>362</v>
      </c>
      <c r="O121" s="13"/>
      <c r="P121" s="15">
        <f t="shared" si="10"/>
        <v>5.0050727088265135E-2</v>
      </c>
      <c r="Q121" s="16">
        <f t="shared" si="11"/>
        <v>3.5124587211047567E-2</v>
      </c>
      <c r="R121" t="s">
        <v>579</v>
      </c>
      <c r="T121" s="33" t="s">
        <v>361</v>
      </c>
      <c r="U121" s="33" t="s">
        <v>833</v>
      </c>
      <c r="V121" s="33" t="e">
        <f>VLOOKUP(T121,[2]Data!$A:$C,3,FALSE)</f>
        <v>#N/A</v>
      </c>
      <c r="W121" s="33">
        <f>VLOOKUP(U121,[2]Data!$B$8:$C$273,2,FALSE)</f>
        <v>586</v>
      </c>
      <c r="X121" s="33" t="s">
        <v>886</v>
      </c>
      <c r="Y121" s="33">
        <f t="shared" si="9"/>
        <v>15.895904436860068</v>
      </c>
      <c r="Z121" s="33" t="s">
        <v>592</v>
      </c>
      <c r="AA121" t="b">
        <f t="shared" si="8"/>
        <v>1</v>
      </c>
    </row>
    <row r="122" spans="1:27" ht="24.9" customHeight="1" x14ac:dyDescent="0.25">
      <c r="A122" s="2" t="s">
        <v>8</v>
      </c>
      <c r="B122" s="2" t="s">
        <v>9</v>
      </c>
      <c r="C122" s="2" t="s">
        <v>10</v>
      </c>
      <c r="D122" s="2" t="s">
        <v>90</v>
      </c>
      <c r="E122" s="2" t="s">
        <v>4</v>
      </c>
      <c r="F122" s="2" t="s">
        <v>2</v>
      </c>
      <c r="G122" s="2" t="s">
        <v>39</v>
      </c>
      <c r="H122" s="4">
        <v>18695</v>
      </c>
      <c r="I122" s="5">
        <v>354.74</v>
      </c>
      <c r="J122" s="5">
        <v>52.7</v>
      </c>
      <c r="K122" s="4">
        <v>19950</v>
      </c>
      <c r="L122" s="5">
        <v>377.69</v>
      </c>
      <c r="M122" s="5">
        <v>52.82</v>
      </c>
      <c r="N122" s="6" t="s">
        <v>91</v>
      </c>
      <c r="O122" s="13"/>
      <c r="P122" s="15">
        <f t="shared" si="10"/>
        <v>6.7130248729606851E-2</v>
      </c>
      <c r="Q122" s="16">
        <f t="shared" si="11"/>
        <v>2.2770398481972948E-3</v>
      </c>
      <c r="R122" t="s">
        <v>578</v>
      </c>
      <c r="T122" s="33" t="s">
        <v>90</v>
      </c>
      <c r="U122" s="33" t="s">
        <v>621</v>
      </c>
      <c r="V122" s="33">
        <f>VLOOKUP(T122,[2]Data!$A:$C,3,FALSE)</f>
        <v>581</v>
      </c>
      <c r="W122" s="33">
        <f>VLOOKUP(U122,[2]Data!$B$8:$C$273,2,FALSE)</f>
        <v>581</v>
      </c>
      <c r="X122" s="33" t="s">
        <v>886</v>
      </c>
      <c r="Y122" s="33">
        <f t="shared" si="9"/>
        <v>34.337349397590359</v>
      </c>
      <c r="Z122" s="33" t="s">
        <v>592</v>
      </c>
      <c r="AA122" t="b">
        <f t="shared" si="8"/>
        <v>1</v>
      </c>
    </row>
    <row r="123" spans="1:27" ht="24.9" customHeight="1" x14ac:dyDescent="0.25">
      <c r="A123" s="2" t="s">
        <v>8</v>
      </c>
      <c r="B123" s="2" t="s">
        <v>9</v>
      </c>
      <c r="C123" s="2" t="s">
        <v>10</v>
      </c>
      <c r="D123" s="2" t="s">
        <v>203</v>
      </c>
      <c r="E123" s="2" t="s">
        <v>4</v>
      </c>
      <c r="F123" s="2" t="s">
        <v>2</v>
      </c>
      <c r="G123" s="2" t="s">
        <v>39</v>
      </c>
      <c r="H123" s="4">
        <v>6000</v>
      </c>
      <c r="I123" s="5">
        <v>246.59</v>
      </c>
      <c r="J123" s="5">
        <v>24.33</v>
      </c>
      <c r="K123" s="4">
        <v>7550</v>
      </c>
      <c r="L123" s="5">
        <v>247.74</v>
      </c>
      <c r="M123" s="5">
        <v>30.48</v>
      </c>
      <c r="N123" s="6" t="s">
        <v>204</v>
      </c>
      <c r="O123" s="13"/>
      <c r="P123" s="15">
        <f t="shared" si="10"/>
        <v>0.25833333333333336</v>
      </c>
      <c r="Q123" s="16">
        <f t="shared" si="11"/>
        <v>0.2527743526510482</v>
      </c>
      <c r="R123" t="s">
        <v>579</v>
      </c>
      <c r="T123" s="33" t="s">
        <v>203</v>
      </c>
      <c r="U123" s="33" t="s">
        <v>764</v>
      </c>
      <c r="V123" s="33">
        <f>VLOOKUP(T123,[2]Data!$A:$C,3,FALSE)</f>
        <v>576</v>
      </c>
      <c r="W123" s="33">
        <f>VLOOKUP(U123,[2]Data!$B$8:$C$273,2,FALSE)</f>
        <v>576</v>
      </c>
      <c r="X123" s="33" t="s">
        <v>886</v>
      </c>
      <c r="Y123" s="33">
        <f t="shared" si="9"/>
        <v>13.107638888888889</v>
      </c>
      <c r="Z123" s="33" t="s">
        <v>592</v>
      </c>
      <c r="AA123" t="b">
        <f t="shared" si="8"/>
        <v>1</v>
      </c>
    </row>
    <row r="124" spans="1:27" ht="24.9" customHeight="1" x14ac:dyDescent="0.25">
      <c r="A124" s="2" t="s">
        <v>8</v>
      </c>
      <c r="B124" s="2" t="s">
        <v>9</v>
      </c>
      <c r="C124" s="2" t="s">
        <v>10</v>
      </c>
      <c r="D124" s="2" t="s">
        <v>145</v>
      </c>
      <c r="E124" s="2" t="s">
        <v>4</v>
      </c>
      <c r="F124" s="2" t="s">
        <v>2</v>
      </c>
      <c r="G124" s="2" t="s">
        <v>39</v>
      </c>
      <c r="H124" s="4">
        <v>33650</v>
      </c>
      <c r="I124" s="5">
        <v>278</v>
      </c>
      <c r="J124" s="5">
        <v>121.04</v>
      </c>
      <c r="K124" s="4">
        <v>40000</v>
      </c>
      <c r="L124" s="5">
        <v>280.24</v>
      </c>
      <c r="M124" s="5">
        <v>142.72999999999999</v>
      </c>
      <c r="N124" s="6" t="s">
        <v>146</v>
      </c>
      <c r="O124" s="13"/>
      <c r="P124" s="15">
        <f t="shared" si="10"/>
        <v>0.18870728083209509</v>
      </c>
      <c r="Q124" s="16">
        <f t="shared" si="11"/>
        <v>0.17919695968274935</v>
      </c>
      <c r="R124" t="s">
        <v>577</v>
      </c>
      <c r="T124" s="33" t="s">
        <v>145</v>
      </c>
      <c r="U124" s="33" t="s">
        <v>675</v>
      </c>
      <c r="V124" s="33">
        <f>VLOOKUP(T124,[2]Data!$A:$C,3,FALSE)</f>
        <v>572</v>
      </c>
      <c r="W124" s="33">
        <f>VLOOKUP(U124,[2]Data!$B$8:$C$273,2,FALSE)</f>
        <v>572</v>
      </c>
      <c r="X124" s="33" t="s">
        <v>886</v>
      </c>
      <c r="Y124" s="33">
        <f t="shared" si="9"/>
        <v>69.930069930069934</v>
      </c>
      <c r="Z124" s="33" t="s">
        <v>592</v>
      </c>
      <c r="AA124" t="b">
        <f t="shared" si="8"/>
        <v>1</v>
      </c>
    </row>
    <row r="125" spans="1:27" ht="24.9" customHeight="1" x14ac:dyDescent="0.25">
      <c r="A125" s="2" t="s">
        <v>8</v>
      </c>
      <c r="B125" s="2" t="s">
        <v>9</v>
      </c>
      <c r="C125" s="2" t="s">
        <v>10</v>
      </c>
      <c r="D125" s="2" t="s">
        <v>195</v>
      </c>
      <c r="E125" s="2" t="s">
        <v>4</v>
      </c>
      <c r="F125" s="2" t="s">
        <v>2</v>
      </c>
      <c r="G125" s="2" t="s">
        <v>39</v>
      </c>
      <c r="H125" s="4">
        <v>9800</v>
      </c>
      <c r="I125" s="5">
        <v>265.76</v>
      </c>
      <c r="J125" s="5">
        <v>36.880000000000003</v>
      </c>
      <c r="K125" s="4">
        <v>10290</v>
      </c>
      <c r="L125" s="5">
        <v>268.01</v>
      </c>
      <c r="M125" s="5">
        <v>38.39</v>
      </c>
      <c r="N125" s="6" t="s">
        <v>196</v>
      </c>
      <c r="O125" s="13"/>
      <c r="P125" s="15">
        <f t="shared" si="10"/>
        <v>0.05</v>
      </c>
      <c r="Q125" s="16">
        <f t="shared" si="11"/>
        <v>4.0943600867678905E-2</v>
      </c>
      <c r="R125" t="s">
        <v>578</v>
      </c>
      <c r="T125" s="33" t="s">
        <v>749</v>
      </c>
      <c r="U125" s="33" t="s">
        <v>750</v>
      </c>
      <c r="V125" s="33">
        <f>VLOOKUP(T125,[2]Data!$A:$C,3,FALSE)</f>
        <v>546</v>
      </c>
      <c r="W125" s="33">
        <f>VLOOKUP(U125,[2]Data!$B$8:$C$273,2,FALSE)</f>
        <v>546</v>
      </c>
      <c r="X125" s="33" t="s">
        <v>886</v>
      </c>
      <c r="Y125" s="33">
        <f t="shared" si="9"/>
        <v>18.846153846153847</v>
      </c>
      <c r="Z125" s="33" t="s">
        <v>592</v>
      </c>
      <c r="AA125" t="b">
        <f t="shared" si="8"/>
        <v>0</v>
      </c>
    </row>
    <row r="126" spans="1:27" ht="24.9" customHeight="1" x14ac:dyDescent="0.25">
      <c r="A126" s="2" t="s">
        <v>22</v>
      </c>
      <c r="B126" s="2" t="s">
        <v>23</v>
      </c>
      <c r="C126" s="2" t="s">
        <v>24</v>
      </c>
      <c r="D126" s="2" t="s">
        <v>288</v>
      </c>
      <c r="E126" s="2" t="s">
        <v>4</v>
      </c>
      <c r="F126" s="2" t="s">
        <v>2</v>
      </c>
      <c r="G126" s="2" t="s">
        <v>39</v>
      </c>
      <c r="H126" s="4">
        <v>14500</v>
      </c>
      <c r="I126" s="5">
        <v>284.85000000000002</v>
      </c>
      <c r="J126" s="5">
        <v>50.9</v>
      </c>
      <c r="K126" s="4">
        <v>15000</v>
      </c>
      <c r="L126" s="5">
        <v>294.42</v>
      </c>
      <c r="M126" s="5">
        <v>50.95</v>
      </c>
      <c r="N126" s="6" t="s">
        <v>533</v>
      </c>
      <c r="O126" s="13"/>
      <c r="P126" s="15">
        <f t="shared" si="10"/>
        <v>3.4482758620689655E-2</v>
      </c>
      <c r="Q126" s="16">
        <f t="shared" si="11"/>
        <v>9.8231827111992668E-4</v>
      </c>
      <c r="R126" t="s">
        <v>578</v>
      </c>
      <c r="T126" s="33" t="s">
        <v>288</v>
      </c>
      <c r="U126" s="33" t="s">
        <v>768</v>
      </c>
      <c r="V126" s="33" t="e">
        <f>VLOOKUP(T126,[2]Data!$A:$C,3,FALSE)</f>
        <v>#N/A</v>
      </c>
      <c r="W126" s="33">
        <f>VLOOKUP(U126,[2]Data!$B$8:$C$273,2,FALSE)</f>
        <v>542</v>
      </c>
      <c r="X126" s="33" t="s">
        <v>886</v>
      </c>
      <c r="Y126" s="33">
        <f t="shared" si="9"/>
        <v>27.675276752767527</v>
      </c>
      <c r="Z126" s="33" t="s">
        <v>592</v>
      </c>
      <c r="AA126" t="b">
        <f t="shared" si="8"/>
        <v>1</v>
      </c>
    </row>
    <row r="127" spans="1:27" ht="24.9" customHeight="1" x14ac:dyDescent="0.25">
      <c r="A127" s="2" t="s">
        <v>8</v>
      </c>
      <c r="B127" s="2" t="s">
        <v>9</v>
      </c>
      <c r="C127" s="2" t="s">
        <v>10</v>
      </c>
      <c r="D127" s="2" t="s">
        <v>217</v>
      </c>
      <c r="E127" s="2" t="s">
        <v>4</v>
      </c>
      <c r="F127" s="2" t="s">
        <v>2</v>
      </c>
      <c r="G127" s="2" t="s">
        <v>39</v>
      </c>
      <c r="H127" s="4">
        <v>22500</v>
      </c>
      <c r="I127" s="5">
        <v>287.32</v>
      </c>
      <c r="J127" s="5">
        <v>78.31</v>
      </c>
      <c r="K127" s="4">
        <v>23627</v>
      </c>
      <c r="L127" s="5">
        <v>289.82</v>
      </c>
      <c r="M127" s="5">
        <v>81.52</v>
      </c>
      <c r="N127" s="6" t="s">
        <v>218</v>
      </c>
      <c r="O127" s="13"/>
      <c r="P127" s="15">
        <f t="shared" si="10"/>
        <v>5.0088888888888891E-2</v>
      </c>
      <c r="Q127" s="16">
        <f t="shared" si="11"/>
        <v>4.0990933469544036E-2</v>
      </c>
      <c r="R127" t="s">
        <v>578</v>
      </c>
      <c r="T127" s="33" t="s">
        <v>217</v>
      </c>
      <c r="U127" s="33" t="s">
        <v>785</v>
      </c>
      <c r="V127" s="33">
        <f>VLOOKUP(T127,[2]Data!$A:$C,3,FALSE)</f>
        <v>540</v>
      </c>
      <c r="W127" s="33">
        <f>VLOOKUP(U127,[2]Data!$B$8:$C$273,2,FALSE)</f>
        <v>540</v>
      </c>
      <c r="X127" s="33" t="s">
        <v>886</v>
      </c>
      <c r="Y127" s="33">
        <f t="shared" si="9"/>
        <v>43.753703703703707</v>
      </c>
      <c r="Z127" s="33" t="s">
        <v>592</v>
      </c>
      <c r="AA127" t="b">
        <f t="shared" si="8"/>
        <v>1</v>
      </c>
    </row>
    <row r="128" spans="1:27" ht="24.9" customHeight="1" x14ac:dyDescent="0.25">
      <c r="A128" s="2" t="s">
        <v>22</v>
      </c>
      <c r="B128" s="2" t="s">
        <v>23</v>
      </c>
      <c r="C128" s="2" t="s">
        <v>24</v>
      </c>
      <c r="D128" s="2" t="s">
        <v>527</v>
      </c>
      <c r="E128" s="2" t="s">
        <v>4</v>
      </c>
      <c r="F128" s="2" t="s">
        <v>2</v>
      </c>
      <c r="G128" s="2" t="s">
        <v>39</v>
      </c>
      <c r="H128" s="4">
        <v>8420</v>
      </c>
      <c r="I128" s="5">
        <v>264.87</v>
      </c>
      <c r="J128" s="5">
        <v>31.79</v>
      </c>
      <c r="K128" s="4">
        <v>8420</v>
      </c>
      <c r="L128" s="5">
        <v>267.57</v>
      </c>
      <c r="M128" s="5">
        <v>31.47</v>
      </c>
      <c r="N128" s="6" t="s">
        <v>528</v>
      </c>
      <c r="O128" s="13"/>
      <c r="P128" s="15">
        <f t="shared" si="10"/>
        <v>0</v>
      </c>
      <c r="Q128" s="16">
        <f t="shared" si="11"/>
        <v>-1.0066058508965093E-2</v>
      </c>
      <c r="R128" t="s">
        <v>579</v>
      </c>
      <c r="T128" s="33" t="s">
        <v>527</v>
      </c>
      <c r="U128" s="33" t="s">
        <v>747</v>
      </c>
      <c r="V128" s="33">
        <f>VLOOKUP(T128,[2]Data!$A:$C,3,FALSE)</f>
        <v>538</v>
      </c>
      <c r="W128" s="33">
        <v>538</v>
      </c>
      <c r="X128" s="33" t="s">
        <v>886</v>
      </c>
      <c r="Y128" s="33">
        <f t="shared" si="9"/>
        <v>15.650557620817844</v>
      </c>
      <c r="Z128" s="33" t="s">
        <v>592</v>
      </c>
      <c r="AA128" t="b">
        <f t="shared" si="8"/>
        <v>1</v>
      </c>
    </row>
    <row r="129" spans="1:27" ht="24.9" customHeight="1" x14ac:dyDescent="0.25">
      <c r="A129" s="2" t="s">
        <v>18</v>
      </c>
      <c r="B129" s="2" t="s">
        <v>19</v>
      </c>
      <c r="C129" s="2" t="s">
        <v>20</v>
      </c>
      <c r="D129" s="2" t="s">
        <v>382</v>
      </c>
      <c r="E129" s="2" t="s">
        <v>4</v>
      </c>
      <c r="F129" s="2" t="s">
        <v>2</v>
      </c>
      <c r="G129" s="2" t="s">
        <v>39</v>
      </c>
      <c r="H129" s="4">
        <v>4600</v>
      </c>
      <c r="I129" s="5">
        <v>227.01</v>
      </c>
      <c r="J129" s="5">
        <v>20.260000000000002</v>
      </c>
      <c r="K129" s="4">
        <v>5020</v>
      </c>
      <c r="L129" s="5">
        <v>228.79</v>
      </c>
      <c r="M129" s="5">
        <v>21.94</v>
      </c>
      <c r="N129" s="6" t="s">
        <v>383</v>
      </c>
      <c r="O129" s="13"/>
      <c r="P129" s="15">
        <f t="shared" si="10"/>
        <v>9.1304347826086957E-2</v>
      </c>
      <c r="Q129" s="16">
        <f t="shared" si="11"/>
        <v>8.2922013820335622E-2</v>
      </c>
      <c r="R129" t="s">
        <v>579</v>
      </c>
      <c r="T129" s="33" t="s">
        <v>382</v>
      </c>
      <c r="U129" s="33" t="s">
        <v>605</v>
      </c>
      <c r="V129" s="33">
        <f>VLOOKUP(T129,[2]Data!$A:$C,3,FALSE)</f>
        <v>530</v>
      </c>
      <c r="W129" s="33">
        <f>VLOOKUP(U129,[2]Data!$B$8:$C$273,2,FALSE)</f>
        <v>530</v>
      </c>
      <c r="X129" s="33" t="s">
        <v>886</v>
      </c>
      <c r="Y129" s="33">
        <f t="shared" si="9"/>
        <v>9.4716981132075464</v>
      </c>
      <c r="Z129" s="33" t="s">
        <v>592</v>
      </c>
      <c r="AA129" t="b">
        <f t="shared" si="8"/>
        <v>1</v>
      </c>
    </row>
    <row r="130" spans="1:27" ht="24.9" customHeight="1" x14ac:dyDescent="0.25">
      <c r="A130" s="2" t="s">
        <v>22</v>
      </c>
      <c r="B130" s="2" t="s">
        <v>23</v>
      </c>
      <c r="C130" s="2" t="s">
        <v>24</v>
      </c>
      <c r="D130" s="2" t="s">
        <v>375</v>
      </c>
      <c r="E130" s="2" t="s">
        <v>4</v>
      </c>
      <c r="F130" s="2" t="s">
        <v>2</v>
      </c>
      <c r="G130" s="2" t="s">
        <v>39</v>
      </c>
      <c r="H130" s="4">
        <v>11752</v>
      </c>
      <c r="I130" s="5">
        <v>265.3</v>
      </c>
      <c r="J130" s="5">
        <v>44.3</v>
      </c>
      <c r="K130" s="4">
        <v>12058</v>
      </c>
      <c r="L130" s="5">
        <v>263</v>
      </c>
      <c r="M130" s="5">
        <v>45.85</v>
      </c>
      <c r="N130" s="6" t="s">
        <v>514</v>
      </c>
      <c r="O130" s="13"/>
      <c r="P130" s="15">
        <f t="shared" ref="P130:P161" si="12">(K130-H130)/H130</f>
        <v>2.6038121170864535E-2</v>
      </c>
      <c r="Q130" s="16">
        <f t="shared" ref="Q130:Q161" si="13">(M130-J130)/J130</f>
        <v>3.4988713318284521E-2</v>
      </c>
      <c r="R130" t="s">
        <v>578</v>
      </c>
      <c r="T130" s="33" t="s">
        <v>375</v>
      </c>
      <c r="U130" s="33" t="s">
        <v>702</v>
      </c>
      <c r="V130" s="33" t="e">
        <f>VLOOKUP(T130,[2]Data!$A:$C,3,FALSE)</f>
        <v>#N/A</v>
      </c>
      <c r="W130" s="33">
        <f>VLOOKUP(U130,[2]Data!$B$8:$C$273,2,FALSE)</f>
        <v>528</v>
      </c>
      <c r="X130" s="33" t="s">
        <v>886</v>
      </c>
      <c r="Y130" s="33">
        <f t="shared" si="9"/>
        <v>22.837121212121211</v>
      </c>
      <c r="Z130" s="33" t="s">
        <v>592</v>
      </c>
      <c r="AA130" t="b">
        <f t="shared" ref="AA130:AA193" si="14">T130=D130</f>
        <v>1</v>
      </c>
    </row>
    <row r="131" spans="1:27" ht="24.9" customHeight="1" x14ac:dyDescent="0.25">
      <c r="A131" s="2" t="s">
        <v>8</v>
      </c>
      <c r="B131" s="2" t="s">
        <v>9</v>
      </c>
      <c r="C131" s="2" t="s">
        <v>10</v>
      </c>
      <c r="D131" s="2" t="s">
        <v>280</v>
      </c>
      <c r="E131" s="2" t="s">
        <v>4</v>
      </c>
      <c r="F131" s="2" t="s">
        <v>2</v>
      </c>
      <c r="G131" s="2" t="s">
        <v>39</v>
      </c>
      <c r="H131" s="4">
        <v>5900</v>
      </c>
      <c r="I131" s="5">
        <v>278.62</v>
      </c>
      <c r="J131" s="5">
        <v>21.18</v>
      </c>
      <c r="K131" s="4">
        <v>7100</v>
      </c>
      <c r="L131" s="5">
        <v>289.54000000000002</v>
      </c>
      <c r="M131" s="5">
        <v>24.52</v>
      </c>
      <c r="N131" s="6" t="s">
        <v>281</v>
      </c>
      <c r="O131" s="13"/>
      <c r="P131" s="15">
        <f t="shared" si="12"/>
        <v>0.20338983050847459</v>
      </c>
      <c r="Q131" s="16">
        <f t="shared" si="13"/>
        <v>0.15769593956562794</v>
      </c>
      <c r="R131" t="s">
        <v>579</v>
      </c>
      <c r="T131" s="33" t="s">
        <v>280</v>
      </c>
      <c r="U131" s="33" t="s">
        <v>861</v>
      </c>
      <c r="V131" s="33" t="e">
        <f>VLOOKUP(T131,[2]Data!$A:$C,3,FALSE)</f>
        <v>#N/A</v>
      </c>
      <c r="W131" s="33">
        <v>514</v>
      </c>
      <c r="X131" s="33" t="s">
        <v>886</v>
      </c>
      <c r="Y131" s="33">
        <f t="shared" ref="Y131:Y194" si="15">K131/W131</f>
        <v>13.813229571984436</v>
      </c>
      <c r="Z131" s="33" t="s">
        <v>592</v>
      </c>
      <c r="AA131" t="b">
        <f t="shared" si="14"/>
        <v>1</v>
      </c>
    </row>
    <row r="132" spans="1:27" ht="24.9" customHeight="1" x14ac:dyDescent="0.25">
      <c r="A132" s="2" t="s">
        <v>18</v>
      </c>
      <c r="B132" s="2" t="s">
        <v>19</v>
      </c>
      <c r="C132" s="2" t="s">
        <v>20</v>
      </c>
      <c r="D132" s="2" t="s">
        <v>400</v>
      </c>
      <c r="E132" s="2" t="s">
        <v>4</v>
      </c>
      <c r="F132" s="2" t="s">
        <v>2</v>
      </c>
      <c r="G132" s="2" t="s">
        <v>39</v>
      </c>
      <c r="H132" s="4">
        <v>9750</v>
      </c>
      <c r="I132" s="5">
        <v>246.08</v>
      </c>
      <c r="J132" s="5">
        <v>39.619999999999997</v>
      </c>
      <c r="K132" s="4">
        <v>11115</v>
      </c>
      <c r="L132" s="5">
        <v>246.79</v>
      </c>
      <c r="M132" s="5">
        <v>45.04</v>
      </c>
      <c r="N132" s="6" t="s">
        <v>401</v>
      </c>
      <c r="O132" s="13"/>
      <c r="P132" s="15">
        <f t="shared" si="12"/>
        <v>0.14000000000000001</v>
      </c>
      <c r="Q132" s="16">
        <f t="shared" si="13"/>
        <v>0.1367995961635538</v>
      </c>
      <c r="R132" t="s">
        <v>578</v>
      </c>
      <c r="T132" s="33" t="s">
        <v>400</v>
      </c>
      <c r="U132" s="33" t="s">
        <v>668</v>
      </c>
      <c r="V132" s="33">
        <f>VLOOKUP(T132,[2]Data!$A:$C,3,FALSE)</f>
        <v>501</v>
      </c>
      <c r="W132" s="33">
        <f>VLOOKUP(U132,[2]Data!$B$8:$C$273,2,FALSE)</f>
        <v>501</v>
      </c>
      <c r="X132" s="33" t="s">
        <v>886</v>
      </c>
      <c r="Y132" s="33">
        <f t="shared" si="15"/>
        <v>22.185628742514972</v>
      </c>
      <c r="Z132" s="33" t="s">
        <v>592</v>
      </c>
      <c r="AA132" t="b">
        <f t="shared" si="14"/>
        <v>1</v>
      </c>
    </row>
    <row r="133" spans="1:27" ht="24.9" customHeight="1" x14ac:dyDescent="0.25">
      <c r="A133" s="2" t="s">
        <v>22</v>
      </c>
      <c r="B133" s="2" t="s">
        <v>23</v>
      </c>
      <c r="C133" s="2" t="s">
        <v>24</v>
      </c>
      <c r="D133" s="2" t="s">
        <v>42</v>
      </c>
      <c r="E133" s="2" t="s">
        <v>4</v>
      </c>
      <c r="F133" s="2" t="s">
        <v>2</v>
      </c>
      <c r="G133" s="2" t="s">
        <v>39</v>
      </c>
      <c r="H133" s="4">
        <v>8000</v>
      </c>
      <c r="I133" s="5">
        <v>228.19</v>
      </c>
      <c r="J133" s="5">
        <v>35.06</v>
      </c>
      <c r="K133" s="4">
        <v>9000</v>
      </c>
      <c r="L133" s="5">
        <v>232.35</v>
      </c>
      <c r="M133" s="5">
        <v>38.729999999999997</v>
      </c>
      <c r="N133" s="6" t="s">
        <v>538</v>
      </c>
      <c r="O133" s="13"/>
      <c r="P133" s="15">
        <f t="shared" si="12"/>
        <v>0.125</v>
      </c>
      <c r="Q133" s="16">
        <f t="shared" si="13"/>
        <v>0.10467769537934953</v>
      </c>
      <c r="R133" t="s">
        <v>579</v>
      </c>
      <c r="T133" s="33" t="s">
        <v>42</v>
      </c>
      <c r="U133" s="33" t="s">
        <v>795</v>
      </c>
      <c r="V133" s="33" t="e">
        <f>VLOOKUP(T133,[2]Data!$A:$C,3,FALSE)</f>
        <v>#N/A</v>
      </c>
      <c r="W133" s="33">
        <f>VLOOKUP(U133,[2]Data!$B$8:$C$273,2,FALSE)</f>
        <v>489</v>
      </c>
      <c r="X133" s="33" t="s">
        <v>887</v>
      </c>
      <c r="Y133" s="33">
        <f t="shared" si="15"/>
        <v>18.404907975460123</v>
      </c>
      <c r="Z133" s="33" t="s">
        <v>592</v>
      </c>
      <c r="AA133" t="b">
        <f t="shared" si="14"/>
        <v>1</v>
      </c>
    </row>
    <row r="134" spans="1:27" ht="24.9" customHeight="1" x14ac:dyDescent="0.25">
      <c r="A134" s="2" t="s">
        <v>8</v>
      </c>
      <c r="B134" s="2" t="s">
        <v>9</v>
      </c>
      <c r="C134" s="2" t="s">
        <v>10</v>
      </c>
      <c r="D134" s="2" t="s">
        <v>189</v>
      </c>
      <c r="E134" s="2" t="s">
        <v>4</v>
      </c>
      <c r="F134" s="2" t="s">
        <v>2</v>
      </c>
      <c r="G134" s="2" t="s">
        <v>39</v>
      </c>
      <c r="H134" s="4">
        <v>18500</v>
      </c>
      <c r="I134" s="5">
        <v>278.54000000000002</v>
      </c>
      <c r="J134" s="5">
        <v>66.42</v>
      </c>
      <c r="K134" s="4">
        <v>21555</v>
      </c>
      <c r="L134" s="5">
        <v>295.13</v>
      </c>
      <c r="M134" s="5">
        <v>73.040000000000006</v>
      </c>
      <c r="N134" s="6" t="s">
        <v>190</v>
      </c>
      <c r="O134" s="13"/>
      <c r="P134" s="15">
        <f t="shared" si="12"/>
        <v>0.16513513513513514</v>
      </c>
      <c r="Q134" s="16">
        <f t="shared" si="13"/>
        <v>9.9668774465522497E-2</v>
      </c>
      <c r="R134" t="s">
        <v>578</v>
      </c>
      <c r="T134" s="33" t="s">
        <v>189</v>
      </c>
      <c r="U134" s="33" t="s">
        <v>740</v>
      </c>
      <c r="V134" s="33">
        <f>VLOOKUP(T134,[2]Data!$A:$C,3,FALSE)</f>
        <v>489</v>
      </c>
      <c r="W134" s="33">
        <f>VLOOKUP(U134,[2]Data!$B$8:$C$273,2,FALSE)</f>
        <v>489</v>
      </c>
      <c r="X134" s="33" t="s">
        <v>887</v>
      </c>
      <c r="Y134" s="33">
        <f t="shared" si="15"/>
        <v>44.079754601226995</v>
      </c>
      <c r="Z134" s="33" t="s">
        <v>592</v>
      </c>
      <c r="AA134" t="b">
        <f t="shared" si="14"/>
        <v>1</v>
      </c>
    </row>
    <row r="135" spans="1:27" ht="24.9" customHeight="1" x14ac:dyDescent="0.25">
      <c r="A135" s="2" t="s">
        <v>18</v>
      </c>
      <c r="B135" s="2" t="s">
        <v>19</v>
      </c>
      <c r="C135" s="2" t="s">
        <v>20</v>
      </c>
      <c r="D135" s="2" t="s">
        <v>465</v>
      </c>
      <c r="E135" s="2" t="s">
        <v>4</v>
      </c>
      <c r="F135" s="2" t="s">
        <v>2</v>
      </c>
      <c r="G135" s="2" t="s">
        <v>39</v>
      </c>
      <c r="H135" s="4">
        <v>6380</v>
      </c>
      <c r="I135" s="5">
        <v>220.41</v>
      </c>
      <c r="J135" s="5">
        <v>28.95</v>
      </c>
      <c r="K135" s="4">
        <v>10413</v>
      </c>
      <c r="L135" s="5">
        <v>216.88</v>
      </c>
      <c r="M135" s="5">
        <v>48.01</v>
      </c>
      <c r="N135" s="6" t="s">
        <v>466</v>
      </c>
      <c r="O135" s="13"/>
      <c r="P135" s="15">
        <f t="shared" si="12"/>
        <v>0.63213166144200628</v>
      </c>
      <c r="Q135" s="16">
        <f t="shared" si="13"/>
        <v>0.65837651122625218</v>
      </c>
      <c r="R135" t="s">
        <v>578</v>
      </c>
      <c r="T135" s="33" t="s">
        <v>465</v>
      </c>
      <c r="U135" s="33" t="s">
        <v>817</v>
      </c>
      <c r="V135" s="33">
        <f>VLOOKUP(T135,[2]Data!$A:$C,3,FALSE)</f>
        <v>482</v>
      </c>
      <c r="W135" s="33">
        <f>VLOOKUP(U135,[2]Data!$B$8:$C$273,2,FALSE)</f>
        <v>482</v>
      </c>
      <c r="X135" s="33" t="s">
        <v>887</v>
      </c>
      <c r="Y135" s="33">
        <f t="shared" si="15"/>
        <v>21.603734439834025</v>
      </c>
      <c r="Z135" s="33" t="s">
        <v>592</v>
      </c>
      <c r="AA135" t="b">
        <f t="shared" si="14"/>
        <v>1</v>
      </c>
    </row>
    <row r="136" spans="1:27" ht="24.9" customHeight="1" x14ac:dyDescent="0.25">
      <c r="A136" s="2" t="s">
        <v>8</v>
      </c>
      <c r="B136" s="2" t="s">
        <v>9</v>
      </c>
      <c r="C136" s="2" t="s">
        <v>10</v>
      </c>
      <c r="D136" s="2" t="s">
        <v>238</v>
      </c>
      <c r="E136" s="2" t="s">
        <v>4</v>
      </c>
      <c r="F136" s="2" t="s">
        <v>2</v>
      </c>
      <c r="G136" s="2" t="s">
        <v>39</v>
      </c>
      <c r="H136" s="4">
        <v>6300</v>
      </c>
      <c r="I136" s="5">
        <v>536.79</v>
      </c>
      <c r="J136" s="5">
        <v>11.74</v>
      </c>
      <c r="K136" s="4">
        <v>6300</v>
      </c>
      <c r="L136" s="5">
        <v>570.35</v>
      </c>
      <c r="M136" s="5">
        <v>11.05</v>
      </c>
      <c r="N136" s="6" t="s">
        <v>239</v>
      </c>
      <c r="O136" s="13"/>
      <c r="P136" s="15">
        <f t="shared" si="12"/>
        <v>0</v>
      </c>
      <c r="Q136" s="16">
        <f t="shared" si="13"/>
        <v>-5.8773424190800637E-2</v>
      </c>
      <c r="R136" t="s">
        <v>579</v>
      </c>
      <c r="T136" s="33" t="s">
        <v>238</v>
      </c>
      <c r="U136" s="33" t="s">
        <v>806</v>
      </c>
      <c r="V136" s="33">
        <f>VLOOKUP(T136,[2]Data!$A:$C,3,FALSE)</f>
        <v>481</v>
      </c>
      <c r="W136" s="33">
        <f>VLOOKUP(U136,[2]Data!$B$8:$C$273,2,FALSE)</f>
        <v>481</v>
      </c>
      <c r="X136" s="33" t="s">
        <v>887</v>
      </c>
      <c r="Y136" s="33">
        <f t="shared" si="15"/>
        <v>13.097713097713097</v>
      </c>
      <c r="Z136" s="33" t="s">
        <v>592</v>
      </c>
      <c r="AA136" t="b">
        <f t="shared" si="14"/>
        <v>1</v>
      </c>
    </row>
    <row r="137" spans="1:27" ht="24.9" customHeight="1" x14ac:dyDescent="0.25">
      <c r="A137" s="2" t="s">
        <v>22</v>
      </c>
      <c r="B137" s="2" t="s">
        <v>23</v>
      </c>
      <c r="C137" s="2" t="s">
        <v>24</v>
      </c>
      <c r="D137" s="2" t="s">
        <v>45</v>
      </c>
      <c r="E137" s="2" t="s">
        <v>4</v>
      </c>
      <c r="F137" s="2" t="s">
        <v>2</v>
      </c>
      <c r="G137" s="2" t="s">
        <v>39</v>
      </c>
      <c r="H137" s="4">
        <v>14000</v>
      </c>
      <c r="I137" s="5">
        <v>298.18</v>
      </c>
      <c r="J137" s="5">
        <v>46.95</v>
      </c>
      <c r="K137" s="4">
        <v>14700</v>
      </c>
      <c r="L137" s="5">
        <v>312.51</v>
      </c>
      <c r="M137" s="5">
        <v>47.04</v>
      </c>
      <c r="N137" s="6" t="s">
        <v>556</v>
      </c>
      <c r="O137" s="13"/>
      <c r="P137" s="15">
        <f t="shared" si="12"/>
        <v>0.05</v>
      </c>
      <c r="Q137" s="16">
        <f t="shared" si="13"/>
        <v>1.9169329073481639E-3</v>
      </c>
      <c r="R137" t="s">
        <v>578</v>
      </c>
      <c r="T137" s="33" t="s">
        <v>45</v>
      </c>
      <c r="U137" s="33" t="s">
        <v>836</v>
      </c>
      <c r="V137" s="33" t="e">
        <f>VLOOKUP(T137,[2]Data!$A:$C,3,FALSE)</f>
        <v>#N/A</v>
      </c>
      <c r="W137" s="33">
        <v>476</v>
      </c>
      <c r="X137" s="33" t="s">
        <v>887</v>
      </c>
      <c r="Y137" s="33">
        <f t="shared" si="15"/>
        <v>30.882352941176471</v>
      </c>
      <c r="Z137" s="33" t="s">
        <v>592</v>
      </c>
      <c r="AA137" t="b">
        <f t="shared" si="14"/>
        <v>1</v>
      </c>
    </row>
    <row r="138" spans="1:27" ht="24.9" customHeight="1" x14ac:dyDescent="0.25">
      <c r="A138" s="2" t="s">
        <v>18</v>
      </c>
      <c r="B138" s="2" t="s">
        <v>19</v>
      </c>
      <c r="C138" s="2" t="s">
        <v>20</v>
      </c>
      <c r="D138" s="2" t="s">
        <v>441</v>
      </c>
      <c r="E138" s="2" t="s">
        <v>4</v>
      </c>
      <c r="F138" s="2" t="s">
        <v>2</v>
      </c>
      <c r="G138" s="2" t="s">
        <v>39</v>
      </c>
      <c r="H138" s="4">
        <v>12057</v>
      </c>
      <c r="I138" s="5">
        <v>193.63</v>
      </c>
      <c r="J138" s="5">
        <v>62.27</v>
      </c>
      <c r="K138" s="4">
        <v>12696</v>
      </c>
      <c r="L138" s="5">
        <v>198.44</v>
      </c>
      <c r="M138" s="5">
        <v>63.98</v>
      </c>
      <c r="N138" s="6" t="s">
        <v>442</v>
      </c>
      <c r="O138" s="13"/>
      <c r="P138" s="15">
        <f t="shared" si="12"/>
        <v>5.2998258273202287E-2</v>
      </c>
      <c r="Q138" s="16">
        <f t="shared" si="13"/>
        <v>2.7461056688613997E-2</v>
      </c>
      <c r="R138" t="s">
        <v>578</v>
      </c>
      <c r="T138" s="33" t="s">
        <v>441</v>
      </c>
      <c r="U138" s="33" t="s">
        <v>754</v>
      </c>
      <c r="V138" s="33">
        <f>VLOOKUP(T138,[2]Data!$A:$C,3,FALSE)</f>
        <v>463</v>
      </c>
      <c r="W138" s="33">
        <f>VLOOKUP(U138,[2]Data!$B$8:$C$273,2,FALSE)</f>
        <v>463</v>
      </c>
      <c r="X138" s="33" t="s">
        <v>887</v>
      </c>
      <c r="Y138" s="33">
        <f t="shared" si="15"/>
        <v>27.421166306695465</v>
      </c>
      <c r="Z138" s="33" t="s">
        <v>592</v>
      </c>
      <c r="AA138" t="b">
        <f t="shared" si="14"/>
        <v>1</v>
      </c>
    </row>
    <row r="139" spans="1:27" ht="24.9" customHeight="1" x14ac:dyDescent="0.25">
      <c r="A139" s="2" t="s">
        <v>8</v>
      </c>
      <c r="B139" s="2" t="s">
        <v>9</v>
      </c>
      <c r="C139" s="2" t="s">
        <v>10</v>
      </c>
      <c r="D139" s="2" t="s">
        <v>94</v>
      </c>
      <c r="E139" s="2" t="s">
        <v>4</v>
      </c>
      <c r="F139" s="2" t="s">
        <v>2</v>
      </c>
      <c r="G139" s="2" t="s">
        <v>39</v>
      </c>
      <c r="H139" s="4">
        <v>22000</v>
      </c>
      <c r="I139" s="5">
        <v>258.27</v>
      </c>
      <c r="J139" s="5">
        <v>85.18</v>
      </c>
      <c r="K139" s="4">
        <v>22769</v>
      </c>
      <c r="L139" s="5">
        <v>267.33</v>
      </c>
      <c r="M139" s="5">
        <v>85.17</v>
      </c>
      <c r="N139" s="6" t="s">
        <v>95</v>
      </c>
      <c r="O139" s="13"/>
      <c r="P139" s="15">
        <f t="shared" si="12"/>
        <v>3.4954545454545453E-2</v>
      </c>
      <c r="Q139" s="16">
        <f t="shared" si="13"/>
        <v>-1.1739845034051556E-4</v>
      </c>
      <c r="R139" t="s">
        <v>578</v>
      </c>
      <c r="T139" s="33" t="s">
        <v>94</v>
      </c>
      <c r="U139" s="33" t="s">
        <v>627</v>
      </c>
      <c r="V139" s="33">
        <f>VLOOKUP(T139,[2]Data!$A:$C,3,FALSE)</f>
        <v>459</v>
      </c>
      <c r="W139" s="33">
        <f>VLOOKUP(U139,[2]Data!$B$8:$C$273,2,FALSE)</f>
        <v>459</v>
      </c>
      <c r="X139" s="33" t="s">
        <v>887</v>
      </c>
      <c r="Y139" s="33">
        <f t="shared" si="15"/>
        <v>49.605664488017432</v>
      </c>
      <c r="Z139" s="33" t="s">
        <v>592</v>
      </c>
      <c r="AA139" t="b">
        <f t="shared" si="14"/>
        <v>1</v>
      </c>
    </row>
    <row r="140" spans="1:27" ht="24.9" customHeight="1" x14ac:dyDescent="0.25">
      <c r="A140" s="2" t="s">
        <v>8</v>
      </c>
      <c r="B140" s="2" t="s">
        <v>9</v>
      </c>
      <c r="C140" s="2" t="s">
        <v>10</v>
      </c>
      <c r="D140" s="2" t="s">
        <v>118</v>
      </c>
      <c r="E140" s="2" t="s">
        <v>4</v>
      </c>
      <c r="F140" s="2" t="s">
        <v>2</v>
      </c>
      <c r="G140" s="2" t="s">
        <v>39</v>
      </c>
      <c r="H140" s="4">
        <v>10938</v>
      </c>
      <c r="I140" s="5">
        <v>225.46</v>
      </c>
      <c r="J140" s="5">
        <v>48.51</v>
      </c>
      <c r="K140" s="4">
        <v>11973</v>
      </c>
      <c r="L140" s="5">
        <v>237.84</v>
      </c>
      <c r="M140" s="5">
        <v>50.34</v>
      </c>
      <c r="N140" s="6" t="s">
        <v>119</v>
      </c>
      <c r="O140" s="13"/>
      <c r="P140" s="15">
        <f t="shared" si="12"/>
        <v>9.4624245748765767E-2</v>
      </c>
      <c r="Q140" s="16">
        <f t="shared" si="13"/>
        <v>3.7724180581323555E-2</v>
      </c>
      <c r="R140" t="s">
        <v>578</v>
      </c>
      <c r="T140" s="33" t="s">
        <v>118</v>
      </c>
      <c r="U140" s="33" t="s">
        <v>657</v>
      </c>
      <c r="V140" s="33">
        <f>VLOOKUP(T140,[2]Data!$A:$C,3,FALSE)</f>
        <v>458</v>
      </c>
      <c r="W140" s="33">
        <f>VLOOKUP(U140,[2]Data!$B$8:$C$273,2,FALSE)</f>
        <v>458</v>
      </c>
      <c r="X140" s="33" t="s">
        <v>887</v>
      </c>
      <c r="Y140" s="33">
        <f t="shared" si="15"/>
        <v>26.141921397379914</v>
      </c>
      <c r="Z140" s="33" t="s">
        <v>592</v>
      </c>
      <c r="AA140" t="b">
        <f t="shared" si="14"/>
        <v>1</v>
      </c>
    </row>
    <row r="141" spans="1:27" ht="24.9" customHeight="1" x14ac:dyDescent="0.25">
      <c r="A141" s="2" t="s">
        <v>11</v>
      </c>
      <c r="B141" s="2" t="s">
        <v>12</v>
      </c>
      <c r="C141" s="2" t="s">
        <v>13</v>
      </c>
      <c r="D141" s="2" t="s">
        <v>320</v>
      </c>
      <c r="E141" s="2" t="s">
        <v>4</v>
      </c>
      <c r="F141" s="2" t="s">
        <v>2</v>
      </c>
      <c r="G141" s="2" t="s">
        <v>39</v>
      </c>
      <c r="H141" s="4">
        <v>9243</v>
      </c>
      <c r="I141" s="5">
        <v>250.08</v>
      </c>
      <c r="J141" s="5">
        <v>36.96</v>
      </c>
      <c r="K141" s="4">
        <v>9243</v>
      </c>
      <c r="L141" s="5">
        <v>254.3</v>
      </c>
      <c r="M141" s="5">
        <v>36.35</v>
      </c>
      <c r="N141" s="6" t="s">
        <v>321</v>
      </c>
      <c r="O141" s="13"/>
      <c r="P141" s="15">
        <f t="shared" si="12"/>
        <v>0</v>
      </c>
      <c r="Q141" s="16">
        <f t="shared" si="13"/>
        <v>-1.650432900432899E-2</v>
      </c>
      <c r="R141" t="s">
        <v>579</v>
      </c>
      <c r="T141" s="33" t="s">
        <v>320</v>
      </c>
      <c r="U141" s="33" t="s">
        <v>715</v>
      </c>
      <c r="V141" s="33">
        <f>VLOOKUP(T141,[2]Data!$A:$C,3,FALSE)</f>
        <v>452</v>
      </c>
      <c r="W141" s="33">
        <f>VLOOKUP(U141,[2]Data!$B$8:$C$273,2,FALSE)</f>
        <v>452</v>
      </c>
      <c r="X141" s="33" t="s">
        <v>887</v>
      </c>
      <c r="Y141" s="33">
        <f t="shared" si="15"/>
        <v>20.449115044247787</v>
      </c>
      <c r="Z141" s="33" t="s">
        <v>592</v>
      </c>
      <c r="AA141" t="b">
        <f t="shared" si="14"/>
        <v>1</v>
      </c>
    </row>
    <row r="142" spans="1:27" ht="24.9" customHeight="1" x14ac:dyDescent="0.25">
      <c r="A142" s="2" t="s">
        <v>22</v>
      </c>
      <c r="B142" s="2" t="s">
        <v>23</v>
      </c>
      <c r="C142" s="2" t="s">
        <v>24</v>
      </c>
      <c r="D142" s="2" t="s">
        <v>529</v>
      </c>
      <c r="E142" s="2" t="s">
        <v>4</v>
      </c>
      <c r="F142" s="2" t="s">
        <v>2</v>
      </c>
      <c r="G142" s="2" t="s">
        <v>39</v>
      </c>
      <c r="H142" s="4">
        <v>13346</v>
      </c>
      <c r="I142" s="5">
        <v>258.62</v>
      </c>
      <c r="J142" s="5">
        <v>51.6</v>
      </c>
      <c r="K142" s="4">
        <v>15348</v>
      </c>
      <c r="L142" s="5">
        <v>255.79</v>
      </c>
      <c r="M142" s="5">
        <v>60</v>
      </c>
      <c r="N142" s="6" t="s">
        <v>530</v>
      </c>
      <c r="O142" s="13"/>
      <c r="P142" s="15">
        <f t="shared" si="12"/>
        <v>0.15000749288176232</v>
      </c>
      <c r="Q142" s="16">
        <f t="shared" si="13"/>
        <v>0.16279069767441856</v>
      </c>
      <c r="R142" t="s">
        <v>578</v>
      </c>
      <c r="T142" s="33" t="s">
        <v>529</v>
      </c>
      <c r="U142" s="33" t="s">
        <v>753</v>
      </c>
      <c r="V142" s="33">
        <f>VLOOKUP(T142,[2]Data!$A:$C,3,FALSE)</f>
        <v>440</v>
      </c>
      <c r="W142" s="33">
        <f>VLOOKUP(U142,[2]Data!$B$8:$C$273,2,FALSE)</f>
        <v>440</v>
      </c>
      <c r="X142" s="33" t="s">
        <v>887</v>
      </c>
      <c r="Y142" s="33">
        <f t="shared" si="15"/>
        <v>34.881818181818183</v>
      </c>
      <c r="Z142" s="33" t="s">
        <v>592</v>
      </c>
      <c r="AA142" t="b">
        <f t="shared" si="14"/>
        <v>1</v>
      </c>
    </row>
    <row r="143" spans="1:27" ht="24.9" customHeight="1" x14ac:dyDescent="0.25">
      <c r="A143" s="2" t="s">
        <v>11</v>
      </c>
      <c r="B143" s="2" t="s">
        <v>12</v>
      </c>
      <c r="C143" s="2" t="s">
        <v>13</v>
      </c>
      <c r="D143" s="2" t="s">
        <v>359</v>
      </c>
      <c r="E143" s="2" t="s">
        <v>4</v>
      </c>
      <c r="F143" s="2" t="s">
        <v>2</v>
      </c>
      <c r="G143" s="2" t="s">
        <v>39</v>
      </c>
      <c r="H143" s="4">
        <v>3750</v>
      </c>
      <c r="I143" s="5">
        <v>215.26</v>
      </c>
      <c r="J143" s="5">
        <v>17.420000000000002</v>
      </c>
      <c r="K143" s="4">
        <v>7145</v>
      </c>
      <c r="L143" s="5">
        <v>221.21</v>
      </c>
      <c r="M143" s="5">
        <v>32.299999999999997</v>
      </c>
      <c r="N143" s="6" t="s">
        <v>360</v>
      </c>
      <c r="O143" s="13"/>
      <c r="P143" s="15">
        <f t="shared" si="12"/>
        <v>0.90533333333333332</v>
      </c>
      <c r="Q143" s="16">
        <f t="shared" si="13"/>
        <v>0.85419058553386873</v>
      </c>
      <c r="R143" t="s">
        <v>579</v>
      </c>
      <c r="T143" s="33" t="s">
        <v>359</v>
      </c>
      <c r="U143" s="33" t="s">
        <v>827</v>
      </c>
      <c r="V143" s="33" t="e">
        <f>VLOOKUP(T143,[2]Data!$A:$C,3,FALSE)</f>
        <v>#N/A</v>
      </c>
      <c r="W143" s="33">
        <f>VLOOKUP(U143,[2]Data!$B$8:$C$273,2,FALSE)</f>
        <v>431</v>
      </c>
      <c r="X143" s="33" t="s">
        <v>887</v>
      </c>
      <c r="Y143" s="33">
        <f t="shared" si="15"/>
        <v>16.577726218097446</v>
      </c>
      <c r="Z143" s="33" t="s">
        <v>592</v>
      </c>
      <c r="AA143" t="b">
        <f t="shared" si="14"/>
        <v>1</v>
      </c>
    </row>
    <row r="144" spans="1:27" ht="24.9" customHeight="1" x14ac:dyDescent="0.25">
      <c r="A144" s="2" t="s">
        <v>18</v>
      </c>
      <c r="B144" s="2" t="s">
        <v>19</v>
      </c>
      <c r="C144" s="2" t="s">
        <v>20</v>
      </c>
      <c r="D144" s="2" t="s">
        <v>449</v>
      </c>
      <c r="E144" s="2" t="s">
        <v>4</v>
      </c>
      <c r="F144" s="2" t="s">
        <v>2</v>
      </c>
      <c r="G144" s="2" t="s">
        <v>39</v>
      </c>
      <c r="H144" s="4">
        <v>12000</v>
      </c>
      <c r="I144" s="5">
        <v>168.04</v>
      </c>
      <c r="J144" s="5">
        <v>71.41</v>
      </c>
      <c r="K144" s="4">
        <v>12000</v>
      </c>
      <c r="L144" s="5">
        <v>172.32</v>
      </c>
      <c r="M144" s="5">
        <v>69.64</v>
      </c>
      <c r="N144" s="6" t="s">
        <v>450</v>
      </c>
      <c r="O144" s="13"/>
      <c r="P144" s="15">
        <f t="shared" si="12"/>
        <v>0</v>
      </c>
      <c r="Q144" s="16">
        <f t="shared" si="13"/>
        <v>-2.4786444475563593E-2</v>
      </c>
      <c r="R144" t="s">
        <v>578</v>
      </c>
      <c r="T144" s="33" t="s">
        <v>449</v>
      </c>
      <c r="U144" s="33" t="s">
        <v>770</v>
      </c>
      <c r="V144" s="33">
        <f>VLOOKUP(T144,[2]Data!$A:$C,3,FALSE)</f>
        <v>428</v>
      </c>
      <c r="W144" s="33">
        <f>VLOOKUP(U144,[2]Data!$B$8:$C$273,2,FALSE)</f>
        <v>428</v>
      </c>
      <c r="X144" s="33" t="s">
        <v>887</v>
      </c>
      <c r="Y144" s="33">
        <f t="shared" si="15"/>
        <v>28.037383177570092</v>
      </c>
      <c r="Z144" s="33" t="s">
        <v>592</v>
      </c>
      <c r="AA144" t="b">
        <f t="shared" si="14"/>
        <v>1</v>
      </c>
    </row>
    <row r="145" spans="1:27" ht="24.9" customHeight="1" x14ac:dyDescent="0.25">
      <c r="A145" s="2" t="s">
        <v>22</v>
      </c>
      <c r="B145" s="2" t="s">
        <v>23</v>
      </c>
      <c r="C145" s="2" t="s">
        <v>24</v>
      </c>
      <c r="D145" s="2" t="s">
        <v>554</v>
      </c>
      <c r="E145" s="2" t="s">
        <v>4</v>
      </c>
      <c r="F145" s="2" t="s">
        <v>2</v>
      </c>
      <c r="G145" s="2" t="s">
        <v>39</v>
      </c>
      <c r="H145" s="4">
        <v>9000</v>
      </c>
      <c r="I145" s="5">
        <v>185.47</v>
      </c>
      <c r="J145" s="5">
        <v>48.53</v>
      </c>
      <c r="K145" s="4">
        <v>9000</v>
      </c>
      <c r="L145" s="5">
        <v>194.88</v>
      </c>
      <c r="M145" s="5">
        <v>46.18</v>
      </c>
      <c r="N145" s="6" t="s">
        <v>555</v>
      </c>
      <c r="O145" s="13"/>
      <c r="P145" s="15">
        <f t="shared" si="12"/>
        <v>0</v>
      </c>
      <c r="Q145" s="16">
        <f t="shared" si="13"/>
        <v>-4.8423655470842805E-2</v>
      </c>
      <c r="R145" t="s">
        <v>579</v>
      </c>
      <c r="T145" s="33" t="s">
        <v>554</v>
      </c>
      <c r="U145" s="33" t="s">
        <v>835</v>
      </c>
      <c r="V145" s="33">
        <f>VLOOKUP(T145,[2]Data!$A:$C,3,FALSE)</f>
        <v>428</v>
      </c>
      <c r="W145" s="33">
        <f>VLOOKUP(U145,[2]Data!$B$8:$C$273,2,FALSE)</f>
        <v>428</v>
      </c>
      <c r="X145" s="33" t="s">
        <v>887</v>
      </c>
      <c r="Y145" s="33">
        <f t="shared" si="15"/>
        <v>21.028037383177569</v>
      </c>
      <c r="Z145" s="33" t="s">
        <v>592</v>
      </c>
      <c r="AA145" t="b">
        <f t="shared" si="14"/>
        <v>1</v>
      </c>
    </row>
    <row r="146" spans="1:27" ht="24.9" customHeight="1" x14ac:dyDescent="0.25">
      <c r="A146" s="2" t="s">
        <v>8</v>
      </c>
      <c r="B146" s="2" t="s">
        <v>9</v>
      </c>
      <c r="C146" s="2" t="s">
        <v>10</v>
      </c>
      <c r="D146" s="2" t="s">
        <v>225</v>
      </c>
      <c r="E146" s="2" t="s">
        <v>4</v>
      </c>
      <c r="F146" s="2" t="s">
        <v>2</v>
      </c>
      <c r="G146" s="2" t="s">
        <v>39</v>
      </c>
      <c r="H146" s="4">
        <v>11500</v>
      </c>
      <c r="I146" s="5">
        <v>202.4</v>
      </c>
      <c r="J146" s="5">
        <v>56.82</v>
      </c>
      <c r="K146" s="4">
        <v>11500</v>
      </c>
      <c r="L146" s="5">
        <v>211.97</v>
      </c>
      <c r="M146" s="5">
        <v>54.25</v>
      </c>
      <c r="N146" s="6" t="s">
        <v>226</v>
      </c>
      <c r="O146" s="13"/>
      <c r="P146" s="15">
        <f t="shared" si="12"/>
        <v>0</v>
      </c>
      <c r="Q146" s="16">
        <f t="shared" si="13"/>
        <v>-4.5230552622316088E-2</v>
      </c>
      <c r="R146" t="s">
        <v>578</v>
      </c>
      <c r="T146" s="33" t="s">
        <v>225</v>
      </c>
      <c r="U146" s="33" t="s">
        <v>796</v>
      </c>
      <c r="V146" s="33">
        <f>VLOOKUP(T146,[2]Data!$A:$C,3,FALSE)</f>
        <v>425</v>
      </c>
      <c r="W146" s="33">
        <f>VLOOKUP(U146,[2]Data!$B$8:$C$273,2,FALSE)</f>
        <v>425</v>
      </c>
      <c r="X146" s="33" t="s">
        <v>887</v>
      </c>
      <c r="Y146" s="33">
        <f t="shared" si="15"/>
        <v>27.058823529411764</v>
      </c>
      <c r="Z146" s="33" t="s">
        <v>592</v>
      </c>
      <c r="AA146" t="b">
        <f t="shared" si="14"/>
        <v>1</v>
      </c>
    </row>
    <row r="147" spans="1:27" ht="24.9" customHeight="1" x14ac:dyDescent="0.25">
      <c r="A147" s="2" t="s">
        <v>8</v>
      </c>
      <c r="B147" s="2" t="s">
        <v>9</v>
      </c>
      <c r="C147" s="2" t="s">
        <v>10</v>
      </c>
      <c r="D147" s="2" t="s">
        <v>246</v>
      </c>
      <c r="E147" s="2" t="s">
        <v>4</v>
      </c>
      <c r="F147" s="2" t="s">
        <v>2</v>
      </c>
      <c r="G147" s="2" t="s">
        <v>39</v>
      </c>
      <c r="H147" s="4">
        <v>16400</v>
      </c>
      <c r="I147" s="5">
        <v>266.20999999999998</v>
      </c>
      <c r="J147" s="5">
        <v>61.61</v>
      </c>
      <c r="K147" s="4">
        <v>16400</v>
      </c>
      <c r="L147" s="5">
        <v>288.10000000000002</v>
      </c>
      <c r="M147" s="5">
        <v>56.92</v>
      </c>
      <c r="N147" s="6" t="s">
        <v>247</v>
      </c>
      <c r="O147" s="13"/>
      <c r="P147" s="15">
        <f t="shared" si="12"/>
        <v>0</v>
      </c>
      <c r="Q147" s="16">
        <f t="shared" si="13"/>
        <v>-7.6124005843207235E-2</v>
      </c>
      <c r="R147" t="s">
        <v>578</v>
      </c>
      <c r="T147" s="33" t="s">
        <v>246</v>
      </c>
      <c r="U147" s="33" t="s">
        <v>824</v>
      </c>
      <c r="V147" s="33">
        <f>VLOOKUP(T147,[2]Data!$A:$C,3,FALSE)</f>
        <v>423</v>
      </c>
      <c r="W147" s="33">
        <f>VLOOKUP(U147,[2]Data!$B$8:$C$273,2,FALSE)</f>
        <v>423</v>
      </c>
      <c r="X147" s="33" t="s">
        <v>887</v>
      </c>
      <c r="Y147" s="33">
        <f t="shared" si="15"/>
        <v>38.770685579196218</v>
      </c>
      <c r="Z147" s="33" t="s">
        <v>592</v>
      </c>
      <c r="AA147" t="b">
        <f t="shared" si="14"/>
        <v>1</v>
      </c>
    </row>
    <row r="148" spans="1:27" ht="24.9" customHeight="1" x14ac:dyDescent="0.25">
      <c r="A148" s="2" t="s">
        <v>22</v>
      </c>
      <c r="B148" s="2" t="s">
        <v>23</v>
      </c>
      <c r="C148" s="2" t="s">
        <v>24</v>
      </c>
      <c r="D148" s="2" t="s">
        <v>502</v>
      </c>
      <c r="E148" s="2" t="s">
        <v>4</v>
      </c>
      <c r="F148" s="2" t="s">
        <v>2</v>
      </c>
      <c r="G148" s="2" t="s">
        <v>39</v>
      </c>
      <c r="H148" s="4">
        <v>5500</v>
      </c>
      <c r="I148" s="5">
        <v>220.12</v>
      </c>
      <c r="J148" s="5">
        <v>24.99</v>
      </c>
      <c r="K148" s="4">
        <v>6500</v>
      </c>
      <c r="L148" s="5">
        <v>284.75</v>
      </c>
      <c r="M148" s="5">
        <v>22.83</v>
      </c>
      <c r="N148" s="6" t="s">
        <v>503</v>
      </c>
      <c r="O148" s="13"/>
      <c r="P148" s="15">
        <f t="shared" si="12"/>
        <v>0.18181818181818182</v>
      </c>
      <c r="Q148" s="16">
        <f t="shared" si="13"/>
        <v>-8.6434573829531819E-2</v>
      </c>
      <c r="R148" t="s">
        <v>579</v>
      </c>
      <c r="T148" s="33" t="s">
        <v>502</v>
      </c>
      <c r="U148" s="33" t="s">
        <v>676</v>
      </c>
      <c r="V148" s="33">
        <f>VLOOKUP(T148,[2]Data!$A:$C,3,FALSE)</f>
        <v>420</v>
      </c>
      <c r="W148" s="33">
        <f>VLOOKUP(U148,[2]Data!$B$8:$C$273,2,FALSE)</f>
        <v>420</v>
      </c>
      <c r="X148" s="33" t="s">
        <v>887</v>
      </c>
      <c r="Y148" s="33">
        <f t="shared" si="15"/>
        <v>15.476190476190476</v>
      </c>
      <c r="Z148" s="33" t="s">
        <v>592</v>
      </c>
      <c r="AA148" t="b">
        <f t="shared" si="14"/>
        <v>1</v>
      </c>
    </row>
    <row r="149" spans="1:27" ht="24.9" customHeight="1" x14ac:dyDescent="0.25">
      <c r="A149" s="2" t="s">
        <v>11</v>
      </c>
      <c r="B149" s="2" t="s">
        <v>12</v>
      </c>
      <c r="C149" s="2" t="s">
        <v>13</v>
      </c>
      <c r="D149" s="2" t="s">
        <v>300</v>
      </c>
      <c r="E149" s="2" t="s">
        <v>4</v>
      </c>
      <c r="F149" s="2" t="s">
        <v>2</v>
      </c>
      <c r="G149" s="2" t="s">
        <v>39</v>
      </c>
      <c r="H149" s="4">
        <v>8448</v>
      </c>
      <c r="I149" s="5">
        <v>179.26</v>
      </c>
      <c r="J149" s="5">
        <v>47.13</v>
      </c>
      <c r="K149" s="4">
        <v>8617</v>
      </c>
      <c r="L149" s="5">
        <v>182.71</v>
      </c>
      <c r="M149" s="5">
        <v>47.16</v>
      </c>
      <c r="N149" s="6" t="s">
        <v>301</v>
      </c>
      <c r="O149" s="13"/>
      <c r="P149" s="15">
        <f t="shared" si="12"/>
        <v>2.0004734848484848E-2</v>
      </c>
      <c r="Q149" s="16">
        <f t="shared" si="13"/>
        <v>6.3653723742826288E-4</v>
      </c>
      <c r="R149" t="s">
        <v>579</v>
      </c>
      <c r="T149" s="33" t="s">
        <v>300</v>
      </c>
      <c r="U149" s="33" t="s">
        <v>639</v>
      </c>
      <c r="V149" s="33">
        <f>VLOOKUP(T149,[2]Data!$A:$C,3,FALSE)</f>
        <v>416</v>
      </c>
      <c r="W149" s="33">
        <f>VLOOKUP(U149,[2]Data!$B$8:$C$273,2,FALSE)</f>
        <v>416</v>
      </c>
      <c r="X149" s="33" t="s">
        <v>887</v>
      </c>
      <c r="Y149" s="33">
        <f t="shared" si="15"/>
        <v>20.713942307692307</v>
      </c>
      <c r="Z149" s="33" t="s">
        <v>592</v>
      </c>
      <c r="AA149" t="b">
        <f t="shared" si="14"/>
        <v>1</v>
      </c>
    </row>
    <row r="150" spans="1:27" ht="24.9" customHeight="1" x14ac:dyDescent="0.25">
      <c r="A150" s="2" t="s">
        <v>8</v>
      </c>
      <c r="B150" s="2" t="s">
        <v>9</v>
      </c>
      <c r="C150" s="2" t="s">
        <v>10</v>
      </c>
      <c r="D150" s="2" t="s">
        <v>214</v>
      </c>
      <c r="E150" s="2" t="s">
        <v>4</v>
      </c>
      <c r="F150" s="2" t="s">
        <v>2</v>
      </c>
      <c r="G150" s="2" t="s">
        <v>39</v>
      </c>
      <c r="H150" s="4">
        <v>10000</v>
      </c>
      <c r="I150" s="5">
        <v>237.86</v>
      </c>
      <c r="J150" s="5">
        <v>42.04</v>
      </c>
      <c r="K150" s="4">
        <v>10000</v>
      </c>
      <c r="L150" s="5">
        <v>245.72</v>
      </c>
      <c r="M150" s="5">
        <v>40.700000000000003</v>
      </c>
      <c r="N150" s="6" t="s">
        <v>215</v>
      </c>
      <c r="O150" s="13"/>
      <c r="P150" s="15">
        <f t="shared" si="12"/>
        <v>0</v>
      </c>
      <c r="Q150" s="16">
        <f t="shared" si="13"/>
        <v>-3.1874405328258713E-2</v>
      </c>
      <c r="R150" t="s">
        <v>578</v>
      </c>
      <c r="T150" s="33" t="s">
        <v>214</v>
      </c>
      <c r="U150" s="33" t="s">
        <v>780</v>
      </c>
      <c r="V150" s="33">
        <f>VLOOKUP(T150,[2]Data!$A:$C,3,FALSE)</f>
        <v>413</v>
      </c>
      <c r="W150" s="33">
        <f>VLOOKUP(U150,[2]Data!$B$8:$C$273,2,FALSE)</f>
        <v>413</v>
      </c>
      <c r="X150" s="33" t="s">
        <v>887</v>
      </c>
      <c r="Y150" s="33">
        <f t="shared" si="15"/>
        <v>24.213075060532688</v>
      </c>
      <c r="Z150" s="33" t="s">
        <v>592</v>
      </c>
      <c r="AA150" t="b">
        <f t="shared" si="14"/>
        <v>1</v>
      </c>
    </row>
    <row r="151" spans="1:27" ht="24.9" customHeight="1" x14ac:dyDescent="0.25">
      <c r="A151" s="2" t="s">
        <v>8</v>
      </c>
      <c r="B151" s="2" t="s">
        <v>9</v>
      </c>
      <c r="C151" s="2" t="s">
        <v>10</v>
      </c>
      <c r="D151" s="2" t="s">
        <v>56</v>
      </c>
      <c r="E151" s="2" t="s">
        <v>4</v>
      </c>
      <c r="F151" s="2" t="s">
        <v>2</v>
      </c>
      <c r="G151" s="2" t="s">
        <v>39</v>
      </c>
      <c r="H151" s="4">
        <v>8000</v>
      </c>
      <c r="I151" s="5">
        <v>259.73</v>
      </c>
      <c r="J151" s="5">
        <v>30.8</v>
      </c>
      <c r="K151" s="4">
        <v>9000</v>
      </c>
      <c r="L151" s="5">
        <v>286.02999999999997</v>
      </c>
      <c r="M151" s="5">
        <v>31.47</v>
      </c>
      <c r="N151" s="6" t="s">
        <v>209</v>
      </c>
      <c r="O151" s="13"/>
      <c r="P151" s="15">
        <f t="shared" si="12"/>
        <v>0.125</v>
      </c>
      <c r="Q151" s="16">
        <f t="shared" si="13"/>
        <v>2.1753246753246691E-2</v>
      </c>
      <c r="R151" t="s">
        <v>579</v>
      </c>
      <c r="T151" s="33" t="s">
        <v>56</v>
      </c>
      <c r="U151" s="33" t="s">
        <v>771</v>
      </c>
      <c r="V151" s="33" t="e">
        <f>VLOOKUP(T151,[2]Data!$A:$C,3,FALSE)</f>
        <v>#N/A</v>
      </c>
      <c r="W151" s="33">
        <f>VLOOKUP(U151,[2]Data!$B$8:$C$273,2,FALSE)</f>
        <v>412</v>
      </c>
      <c r="X151" s="33" t="s">
        <v>887</v>
      </c>
      <c r="Y151" s="33">
        <f t="shared" si="15"/>
        <v>21.844660194174757</v>
      </c>
      <c r="Z151" s="33" t="s">
        <v>592</v>
      </c>
      <c r="AA151" t="b">
        <f t="shared" si="14"/>
        <v>1</v>
      </c>
    </row>
    <row r="152" spans="1:27" ht="24.9" customHeight="1" x14ac:dyDescent="0.25">
      <c r="A152" s="2" t="s">
        <v>8</v>
      </c>
      <c r="B152" s="2" t="s">
        <v>9</v>
      </c>
      <c r="C152" s="2" t="s">
        <v>10</v>
      </c>
      <c r="D152" s="2" t="s">
        <v>266</v>
      </c>
      <c r="E152" s="2" t="s">
        <v>4</v>
      </c>
      <c r="F152" s="2" t="s">
        <v>2</v>
      </c>
      <c r="G152" s="2" t="s">
        <v>39</v>
      </c>
      <c r="H152" s="4">
        <v>14727</v>
      </c>
      <c r="I152" s="5">
        <v>216.83</v>
      </c>
      <c r="J152" s="5">
        <v>67.92</v>
      </c>
      <c r="K152" s="4">
        <v>16150</v>
      </c>
      <c r="L152" s="5">
        <v>226.49</v>
      </c>
      <c r="M152" s="5">
        <v>71.31</v>
      </c>
      <c r="N152" s="6" t="s">
        <v>267</v>
      </c>
      <c r="O152" s="13"/>
      <c r="P152" s="15">
        <f t="shared" si="12"/>
        <v>9.6625246146533575E-2</v>
      </c>
      <c r="Q152" s="16">
        <f t="shared" si="13"/>
        <v>4.9911660777385167E-2</v>
      </c>
      <c r="R152" t="s">
        <v>578</v>
      </c>
      <c r="T152" s="33" t="s">
        <v>266</v>
      </c>
      <c r="U152" s="33" t="s">
        <v>851</v>
      </c>
      <c r="V152" s="33">
        <f>VLOOKUP(T152,[2]Data!$A:$C,3,FALSE)</f>
        <v>411</v>
      </c>
      <c r="W152" s="33">
        <f>VLOOKUP(U152,[2]Data!$B$8:$C$273,2,FALSE)</f>
        <v>411</v>
      </c>
      <c r="X152" s="33" t="s">
        <v>887</v>
      </c>
      <c r="Y152" s="33">
        <f t="shared" si="15"/>
        <v>39.29440389294404</v>
      </c>
      <c r="Z152" s="33" t="s">
        <v>592</v>
      </c>
      <c r="AA152" t="b">
        <f t="shared" si="14"/>
        <v>1</v>
      </c>
    </row>
    <row r="153" spans="1:27" ht="24.9" customHeight="1" x14ac:dyDescent="0.25">
      <c r="A153" s="2" t="s">
        <v>22</v>
      </c>
      <c r="B153" s="2" t="s">
        <v>23</v>
      </c>
      <c r="C153" s="2" t="s">
        <v>24</v>
      </c>
      <c r="D153" s="2" t="s">
        <v>551</v>
      </c>
      <c r="E153" s="2" t="s">
        <v>4</v>
      </c>
      <c r="F153" s="2" t="s">
        <v>2</v>
      </c>
      <c r="G153" s="2" t="s">
        <v>39</v>
      </c>
      <c r="H153" s="4">
        <v>16523</v>
      </c>
      <c r="I153" s="5">
        <v>220.81</v>
      </c>
      <c r="J153" s="5">
        <v>74.83</v>
      </c>
      <c r="K153" s="4">
        <v>18180</v>
      </c>
      <c r="L153" s="5">
        <v>229.89</v>
      </c>
      <c r="M153" s="5">
        <v>79.08</v>
      </c>
      <c r="N153" s="6" t="s">
        <v>552</v>
      </c>
      <c r="O153" s="13"/>
      <c r="P153" s="15">
        <f t="shared" si="12"/>
        <v>0.1002844519760334</v>
      </c>
      <c r="Q153" s="16">
        <f t="shared" si="13"/>
        <v>5.6795402913270079E-2</v>
      </c>
      <c r="R153" t="s">
        <v>578</v>
      </c>
      <c r="T153" s="33" t="s">
        <v>551</v>
      </c>
      <c r="U153" s="33" t="s">
        <v>828</v>
      </c>
      <c r="V153" s="33">
        <f>VLOOKUP(T153,[2]Data!$A:$C,3,FALSE)</f>
        <v>396</v>
      </c>
      <c r="W153" s="33">
        <f>VLOOKUP(U153,[2]Data!$B$8:$C$273,2,FALSE)</f>
        <v>396</v>
      </c>
      <c r="X153" s="33" t="s">
        <v>887</v>
      </c>
      <c r="Y153" s="33">
        <f t="shared" si="15"/>
        <v>45.909090909090907</v>
      </c>
      <c r="Z153" s="33" t="s">
        <v>592</v>
      </c>
      <c r="AA153" t="b">
        <f t="shared" si="14"/>
        <v>1</v>
      </c>
    </row>
    <row r="154" spans="1:27" ht="24.9" customHeight="1" x14ac:dyDescent="0.25">
      <c r="A154" s="2" t="s">
        <v>8</v>
      </c>
      <c r="B154" s="2" t="s">
        <v>9</v>
      </c>
      <c r="C154" s="2" t="s">
        <v>10</v>
      </c>
      <c r="D154" s="2" t="s">
        <v>250</v>
      </c>
      <c r="E154" s="2" t="s">
        <v>4</v>
      </c>
      <c r="F154" s="2" t="s">
        <v>2</v>
      </c>
      <c r="G154" s="2" t="s">
        <v>39</v>
      </c>
      <c r="H154" s="4">
        <v>7500</v>
      </c>
      <c r="I154" s="5">
        <v>229.61</v>
      </c>
      <c r="J154" s="5">
        <v>32.659999999999997</v>
      </c>
      <c r="K154" s="4">
        <v>7712</v>
      </c>
      <c r="L154" s="5">
        <v>241.81</v>
      </c>
      <c r="M154" s="5">
        <v>31.89</v>
      </c>
      <c r="N154" s="6" t="s">
        <v>251</v>
      </c>
      <c r="O154" s="13"/>
      <c r="P154" s="15">
        <f t="shared" si="12"/>
        <v>2.8266666666666666E-2</v>
      </c>
      <c r="Q154" s="16">
        <f t="shared" si="13"/>
        <v>-2.3576240048989471E-2</v>
      </c>
      <c r="R154" t="s">
        <v>579</v>
      </c>
      <c r="T154" s="33" t="s">
        <v>250</v>
      </c>
      <c r="U154" s="33" t="s">
        <v>829</v>
      </c>
      <c r="V154" s="33">
        <f>VLOOKUP(T154,[2]Data!$A:$C,3,FALSE)</f>
        <v>392</v>
      </c>
      <c r="W154" s="33">
        <f>VLOOKUP(U154,[2]Data!$B$8:$C$273,2,FALSE)</f>
        <v>392</v>
      </c>
      <c r="X154" s="33" t="s">
        <v>887</v>
      </c>
      <c r="Y154" s="33">
        <f t="shared" si="15"/>
        <v>19.673469387755102</v>
      </c>
      <c r="Z154" s="33" t="s">
        <v>592</v>
      </c>
      <c r="AA154" t="b">
        <f t="shared" si="14"/>
        <v>1</v>
      </c>
    </row>
    <row r="155" spans="1:27" ht="24.9" customHeight="1" x14ac:dyDescent="0.25">
      <c r="A155" s="2" t="s">
        <v>18</v>
      </c>
      <c r="B155" s="2" t="s">
        <v>19</v>
      </c>
      <c r="C155" s="2" t="s">
        <v>20</v>
      </c>
      <c r="D155" s="2" t="s">
        <v>424</v>
      </c>
      <c r="E155" s="2" t="s">
        <v>4</v>
      </c>
      <c r="F155" s="2" t="s">
        <v>2</v>
      </c>
      <c r="G155" s="2" t="s">
        <v>39</v>
      </c>
      <c r="H155" s="4">
        <v>11654</v>
      </c>
      <c r="I155" s="5">
        <v>153.33000000000001</v>
      </c>
      <c r="J155" s="5">
        <v>76.010000000000005</v>
      </c>
      <c r="K155" s="4">
        <v>11700</v>
      </c>
      <c r="L155" s="5">
        <v>152.63</v>
      </c>
      <c r="M155" s="5">
        <v>76.66</v>
      </c>
      <c r="N155" s="6" t="s">
        <v>425</v>
      </c>
      <c r="O155" s="13"/>
      <c r="P155" s="15">
        <f t="shared" si="12"/>
        <v>3.9471426119787201E-3</v>
      </c>
      <c r="Q155" s="16">
        <f t="shared" si="13"/>
        <v>8.5515063807392634E-3</v>
      </c>
      <c r="R155" t="s">
        <v>578</v>
      </c>
      <c r="T155" s="33" t="s">
        <v>424</v>
      </c>
      <c r="U155" s="33" t="s">
        <v>709</v>
      </c>
      <c r="V155" s="33">
        <f>VLOOKUP(T155,[2]Data!$A:$C,3,FALSE)</f>
        <v>387</v>
      </c>
      <c r="W155" s="33">
        <f>VLOOKUP(U155,[2]Data!$B$8:$C$273,2,FALSE)</f>
        <v>387</v>
      </c>
      <c r="X155" s="33" t="s">
        <v>887</v>
      </c>
      <c r="Y155" s="33">
        <f t="shared" si="15"/>
        <v>30.232558139534884</v>
      </c>
      <c r="Z155" s="33" t="s">
        <v>592</v>
      </c>
      <c r="AA155" t="b">
        <f t="shared" si="14"/>
        <v>1</v>
      </c>
    </row>
    <row r="156" spans="1:27" ht="24.9" customHeight="1" x14ac:dyDescent="0.25">
      <c r="A156" s="2" t="s">
        <v>8</v>
      </c>
      <c r="B156" s="2" t="s">
        <v>9</v>
      </c>
      <c r="C156" s="2" t="s">
        <v>10</v>
      </c>
      <c r="D156" s="2" t="s">
        <v>140</v>
      </c>
      <c r="E156" s="2" t="s">
        <v>4</v>
      </c>
      <c r="F156" s="2" t="s">
        <v>2</v>
      </c>
      <c r="G156" s="2" t="s">
        <v>39</v>
      </c>
      <c r="H156" s="4">
        <v>12835</v>
      </c>
      <c r="I156" s="5">
        <v>199.19</v>
      </c>
      <c r="J156" s="5">
        <v>64.430000000000007</v>
      </c>
      <c r="K156" s="4">
        <v>13310</v>
      </c>
      <c r="L156" s="5">
        <v>197.33</v>
      </c>
      <c r="M156" s="5">
        <v>67.45</v>
      </c>
      <c r="N156" s="6" t="s">
        <v>141</v>
      </c>
      <c r="O156" s="13"/>
      <c r="P156" s="15">
        <f t="shared" si="12"/>
        <v>3.7008180755746009E-2</v>
      </c>
      <c r="Q156" s="16">
        <f t="shared" si="13"/>
        <v>4.6872574887474712E-2</v>
      </c>
      <c r="R156" t="s">
        <v>578</v>
      </c>
      <c r="T156" s="33" t="s">
        <v>140</v>
      </c>
      <c r="U156" s="33" t="s">
        <v>672</v>
      </c>
      <c r="V156" s="33">
        <f>VLOOKUP(T156,[2]Data!$A:$C,3,FALSE)</f>
        <v>381</v>
      </c>
      <c r="W156" s="33">
        <f>VLOOKUP(U156,[2]Data!$B$8:$C$273,2,FALSE)</f>
        <v>381</v>
      </c>
      <c r="X156" s="33" t="s">
        <v>887</v>
      </c>
      <c r="Y156" s="33">
        <f t="shared" si="15"/>
        <v>34.934383202099738</v>
      </c>
      <c r="Z156" s="33" t="s">
        <v>592</v>
      </c>
      <c r="AA156" t="b">
        <f t="shared" si="14"/>
        <v>1</v>
      </c>
    </row>
    <row r="157" spans="1:27" ht="24.9" customHeight="1" x14ac:dyDescent="0.25">
      <c r="A157" s="2" t="s">
        <v>22</v>
      </c>
      <c r="B157" s="2" t="s">
        <v>23</v>
      </c>
      <c r="C157" s="2" t="s">
        <v>24</v>
      </c>
      <c r="D157" s="2" t="s">
        <v>557</v>
      </c>
      <c r="E157" s="2" t="s">
        <v>4</v>
      </c>
      <c r="F157" s="2" t="s">
        <v>2</v>
      </c>
      <c r="G157" s="2" t="s">
        <v>39</v>
      </c>
      <c r="H157" s="4">
        <v>20000</v>
      </c>
      <c r="I157" s="5">
        <v>494.98</v>
      </c>
      <c r="J157" s="5">
        <v>40.409999999999997</v>
      </c>
      <c r="K157" s="4">
        <v>25000</v>
      </c>
      <c r="L157" s="5">
        <v>616.53</v>
      </c>
      <c r="M157" s="5">
        <v>40.549999999999997</v>
      </c>
      <c r="N157" s="6" t="s">
        <v>558</v>
      </c>
      <c r="O157" s="13"/>
      <c r="P157" s="15">
        <f t="shared" si="12"/>
        <v>0.25</v>
      </c>
      <c r="Q157" s="16">
        <f t="shared" si="13"/>
        <v>3.4644889878743027E-3</v>
      </c>
      <c r="R157" t="s">
        <v>577</v>
      </c>
      <c r="T157" s="33" t="s">
        <v>557</v>
      </c>
      <c r="U157" s="33" t="s">
        <v>839</v>
      </c>
      <c r="V157" s="33">
        <f>VLOOKUP(T157,[2]Data!$A:$C,3,FALSE)</f>
        <v>380</v>
      </c>
      <c r="W157" s="33">
        <f>VLOOKUP(U157,[2]Data!$B$8:$C$273,2,FALSE)</f>
        <v>380</v>
      </c>
      <c r="X157" s="33" t="s">
        <v>887</v>
      </c>
      <c r="Y157" s="33">
        <f t="shared" si="15"/>
        <v>65.78947368421052</v>
      </c>
      <c r="Z157" s="33" t="s">
        <v>592</v>
      </c>
      <c r="AA157" t="b">
        <f t="shared" si="14"/>
        <v>1</v>
      </c>
    </row>
    <row r="158" spans="1:27" ht="24.9" customHeight="1" x14ac:dyDescent="0.25">
      <c r="A158" s="2" t="s">
        <v>11</v>
      </c>
      <c r="B158" s="2" t="s">
        <v>12</v>
      </c>
      <c r="C158" s="2" t="s">
        <v>13</v>
      </c>
      <c r="D158" s="2" t="s">
        <v>314</v>
      </c>
      <c r="E158" s="2" t="s">
        <v>4</v>
      </c>
      <c r="F158" s="2" t="s">
        <v>2</v>
      </c>
      <c r="G158" s="2" t="s">
        <v>39</v>
      </c>
      <c r="H158" s="4">
        <v>8000</v>
      </c>
      <c r="I158" s="5">
        <v>186.94</v>
      </c>
      <c r="J158" s="5">
        <v>42.79</v>
      </c>
      <c r="K158" s="4">
        <v>8036</v>
      </c>
      <c r="L158" s="5">
        <v>191.05</v>
      </c>
      <c r="M158" s="5">
        <v>42.06</v>
      </c>
      <c r="N158" s="6" t="s">
        <v>315</v>
      </c>
      <c r="O158" s="13"/>
      <c r="P158" s="15">
        <f t="shared" si="12"/>
        <v>4.4999999999999997E-3</v>
      </c>
      <c r="Q158" s="16">
        <f t="shared" si="13"/>
        <v>-1.7060060761860174E-2</v>
      </c>
      <c r="R158" t="s">
        <v>579</v>
      </c>
      <c r="T158" s="33" t="s">
        <v>314</v>
      </c>
      <c r="U158" s="33" t="s">
        <v>689</v>
      </c>
      <c r="V158" s="33">
        <f>VLOOKUP(T158,[2]Data!$A:$C,3,FALSE)</f>
        <v>374</v>
      </c>
      <c r="W158" s="33">
        <f>VLOOKUP(U158,[2]Data!$B$8:$C$273,2,FALSE)</f>
        <v>374</v>
      </c>
      <c r="X158" s="33" t="s">
        <v>887</v>
      </c>
      <c r="Y158" s="33">
        <f t="shared" si="15"/>
        <v>21.486631016042782</v>
      </c>
      <c r="Z158" s="33" t="s">
        <v>592</v>
      </c>
      <c r="AA158" t="b">
        <f t="shared" si="14"/>
        <v>1</v>
      </c>
    </row>
    <row r="159" spans="1:27" ht="24.9" customHeight="1" x14ac:dyDescent="0.25">
      <c r="A159" s="2" t="s">
        <v>8</v>
      </c>
      <c r="B159" s="2" t="s">
        <v>9</v>
      </c>
      <c r="C159" s="2" t="s">
        <v>10</v>
      </c>
      <c r="D159" s="2" t="s">
        <v>120</v>
      </c>
      <c r="E159" s="2" t="s">
        <v>4</v>
      </c>
      <c r="F159" s="2" t="s">
        <v>2</v>
      </c>
      <c r="G159" s="2" t="s">
        <v>39</v>
      </c>
      <c r="H159" s="4">
        <v>10000</v>
      </c>
      <c r="I159" s="5">
        <v>171.61</v>
      </c>
      <c r="J159" s="5">
        <v>58.27</v>
      </c>
      <c r="K159" s="4">
        <v>10250</v>
      </c>
      <c r="L159" s="5">
        <v>196.84</v>
      </c>
      <c r="M159" s="5">
        <v>52.07</v>
      </c>
      <c r="N159" s="6" t="s">
        <v>121</v>
      </c>
      <c r="O159" s="13"/>
      <c r="P159" s="15">
        <f t="shared" si="12"/>
        <v>2.5000000000000001E-2</v>
      </c>
      <c r="Q159" s="16">
        <f t="shared" si="13"/>
        <v>-0.10640123562725248</v>
      </c>
      <c r="R159" t="s">
        <v>578</v>
      </c>
      <c r="T159" s="33" t="s">
        <v>120</v>
      </c>
      <c r="U159" s="33" t="s">
        <v>658</v>
      </c>
      <c r="V159" s="33">
        <f>VLOOKUP(T159,[2]Data!$A:$C,3,FALSE)</f>
        <v>373</v>
      </c>
      <c r="W159" s="33">
        <v>373</v>
      </c>
      <c r="X159" s="33" t="s">
        <v>887</v>
      </c>
      <c r="Y159" s="33">
        <f t="shared" si="15"/>
        <v>27.479892761394101</v>
      </c>
      <c r="Z159" s="33" t="s">
        <v>592</v>
      </c>
      <c r="AA159" t="b">
        <f t="shared" si="14"/>
        <v>1</v>
      </c>
    </row>
    <row r="160" spans="1:27" ht="24.9" customHeight="1" x14ac:dyDescent="0.25">
      <c r="A160" s="2" t="s">
        <v>18</v>
      </c>
      <c r="B160" s="2" t="s">
        <v>19</v>
      </c>
      <c r="C160" s="2" t="s">
        <v>20</v>
      </c>
      <c r="D160" s="2" t="s">
        <v>390</v>
      </c>
      <c r="E160" s="2" t="s">
        <v>4</v>
      </c>
      <c r="F160" s="2" t="s">
        <v>2</v>
      </c>
      <c r="G160" s="2" t="s">
        <v>39</v>
      </c>
      <c r="H160" s="4">
        <v>16000</v>
      </c>
      <c r="I160" s="5">
        <v>167.88</v>
      </c>
      <c r="J160" s="5">
        <v>95.31</v>
      </c>
      <c r="K160" s="4">
        <v>16540</v>
      </c>
      <c r="L160" s="5">
        <v>166.62</v>
      </c>
      <c r="M160" s="5">
        <v>99.27</v>
      </c>
      <c r="N160" s="6" t="s">
        <v>391</v>
      </c>
      <c r="O160" s="13"/>
      <c r="P160" s="15">
        <f t="shared" si="12"/>
        <v>3.3750000000000002E-2</v>
      </c>
      <c r="Q160" s="16">
        <f t="shared" si="13"/>
        <v>4.1548630783758193E-2</v>
      </c>
      <c r="R160" t="s">
        <v>578</v>
      </c>
      <c r="T160" s="33" t="s">
        <v>640</v>
      </c>
      <c r="U160" s="33" t="s">
        <v>641</v>
      </c>
      <c r="V160" s="33">
        <f>VLOOKUP(T160,[2]Data!$A:$C,3,FALSE)</f>
        <v>364</v>
      </c>
      <c r="W160" s="33">
        <f>VLOOKUP(U160,[2]Data!$B$8:$C$273,2,FALSE)</f>
        <v>364</v>
      </c>
      <c r="X160" s="33" t="s">
        <v>887</v>
      </c>
      <c r="Y160" s="33">
        <f t="shared" si="15"/>
        <v>45.439560439560438</v>
      </c>
      <c r="Z160" s="33" t="s">
        <v>592</v>
      </c>
      <c r="AA160" t="b">
        <f t="shared" si="14"/>
        <v>0</v>
      </c>
    </row>
    <row r="161" spans="1:27" ht="24.9" customHeight="1" x14ac:dyDescent="0.25">
      <c r="A161" s="2" t="s">
        <v>8</v>
      </c>
      <c r="B161" s="2" t="s">
        <v>9</v>
      </c>
      <c r="C161" s="2" t="s">
        <v>10</v>
      </c>
      <c r="D161" s="2" t="s">
        <v>233</v>
      </c>
      <c r="E161" s="2" t="s">
        <v>4</v>
      </c>
      <c r="F161" s="2" t="s">
        <v>2</v>
      </c>
      <c r="G161" s="2" t="s">
        <v>39</v>
      </c>
      <c r="H161" s="4">
        <v>19276</v>
      </c>
      <c r="I161" s="5">
        <v>211.7</v>
      </c>
      <c r="J161" s="5">
        <v>91.05</v>
      </c>
      <c r="K161" s="4">
        <v>19988</v>
      </c>
      <c r="L161" s="5">
        <v>213.01</v>
      </c>
      <c r="M161" s="5">
        <v>93.84</v>
      </c>
      <c r="N161" s="6" t="s">
        <v>234</v>
      </c>
      <c r="O161" s="13"/>
      <c r="P161" s="15">
        <f t="shared" si="12"/>
        <v>3.6937123884623363E-2</v>
      </c>
      <c r="Q161" s="16">
        <f t="shared" si="13"/>
        <v>3.0642504118616215E-2</v>
      </c>
      <c r="R161" t="s">
        <v>578</v>
      </c>
      <c r="T161" s="33" t="s">
        <v>233</v>
      </c>
      <c r="U161" s="33" t="s">
        <v>800</v>
      </c>
      <c r="V161" s="33" t="e">
        <f>VLOOKUP(T161,[2]Data!$A:$C,3,FALSE)</f>
        <v>#N/A</v>
      </c>
      <c r="W161" s="33">
        <f>VLOOKUP(U161,[2]Data!$B$8:$C$273,2,FALSE)</f>
        <v>358</v>
      </c>
      <c r="X161" s="33" t="s">
        <v>887</v>
      </c>
      <c r="Y161" s="33">
        <f t="shared" si="15"/>
        <v>55.832402234636874</v>
      </c>
      <c r="Z161" s="33" t="s">
        <v>592</v>
      </c>
      <c r="AA161" t="b">
        <f t="shared" si="14"/>
        <v>1</v>
      </c>
    </row>
    <row r="162" spans="1:27" ht="24.9" customHeight="1" x14ac:dyDescent="0.25">
      <c r="A162" s="2" t="s">
        <v>8</v>
      </c>
      <c r="B162" s="2" t="s">
        <v>9</v>
      </c>
      <c r="C162" s="2" t="s">
        <v>10</v>
      </c>
      <c r="D162" s="2" t="s">
        <v>17</v>
      </c>
      <c r="E162" s="2" t="s">
        <v>4</v>
      </c>
      <c r="F162" s="2" t="s">
        <v>2</v>
      </c>
      <c r="G162" s="2" t="s">
        <v>39</v>
      </c>
      <c r="H162" s="4">
        <v>19697</v>
      </c>
      <c r="I162" s="5">
        <v>231.75</v>
      </c>
      <c r="J162" s="5">
        <v>84.99</v>
      </c>
      <c r="K162" s="4">
        <v>17143</v>
      </c>
      <c r="L162" s="5">
        <v>201.7</v>
      </c>
      <c r="M162" s="5">
        <v>84.99</v>
      </c>
      <c r="N162" s="6" t="s">
        <v>216</v>
      </c>
      <c r="O162" s="13"/>
      <c r="P162" s="15">
        <f t="shared" ref="P162:P193" si="16">(K162-H162)/H162</f>
        <v>-0.12966441590089861</v>
      </c>
      <c r="Q162" s="16">
        <f t="shared" ref="Q162:Q193" si="17">(M162-J162)/J162</f>
        <v>0</v>
      </c>
      <c r="R162" t="s">
        <v>578</v>
      </c>
      <c r="T162" s="33" t="s">
        <v>17</v>
      </c>
      <c r="U162" s="33" t="s">
        <v>783</v>
      </c>
      <c r="V162" s="33" t="e">
        <f>VLOOKUP(T162,[2]Data!$A:$C,3,FALSE)</f>
        <v>#N/A</v>
      </c>
      <c r="W162" s="33">
        <f>VLOOKUP(U162,[2]Data!$B$8:$C$273,2,FALSE)</f>
        <v>356</v>
      </c>
      <c r="X162" s="33" t="s">
        <v>887</v>
      </c>
      <c r="Y162" s="33">
        <f t="shared" si="15"/>
        <v>48.15449438202247</v>
      </c>
      <c r="Z162" s="33" t="s">
        <v>592</v>
      </c>
      <c r="AA162" t="b">
        <f t="shared" si="14"/>
        <v>1</v>
      </c>
    </row>
    <row r="163" spans="1:27" ht="24.9" customHeight="1" x14ac:dyDescent="0.25">
      <c r="A163" s="2" t="s">
        <v>8</v>
      </c>
      <c r="B163" s="2" t="s">
        <v>9</v>
      </c>
      <c r="C163" s="2" t="s">
        <v>10</v>
      </c>
      <c r="D163" s="2" t="s">
        <v>165</v>
      </c>
      <c r="E163" s="2" t="s">
        <v>4</v>
      </c>
      <c r="F163" s="2" t="s">
        <v>2</v>
      </c>
      <c r="G163" s="2" t="s">
        <v>39</v>
      </c>
      <c r="H163" s="4">
        <v>10050</v>
      </c>
      <c r="I163" s="5">
        <v>202.22</v>
      </c>
      <c r="J163" s="5">
        <v>49.7</v>
      </c>
      <c r="K163" s="4">
        <v>10550</v>
      </c>
      <c r="L163" s="5">
        <v>211.74</v>
      </c>
      <c r="M163" s="5">
        <v>49.83</v>
      </c>
      <c r="N163" s="6" t="s">
        <v>166</v>
      </c>
      <c r="O163" s="13"/>
      <c r="P163" s="15">
        <f t="shared" si="16"/>
        <v>4.975124378109453E-2</v>
      </c>
      <c r="Q163" s="16">
        <f t="shared" si="17"/>
        <v>2.6156941649898482E-3</v>
      </c>
      <c r="R163" t="s">
        <v>578</v>
      </c>
      <c r="T163" s="33" t="s">
        <v>165</v>
      </c>
      <c r="U163" s="33" t="s">
        <v>700</v>
      </c>
      <c r="V163" s="33">
        <f>VLOOKUP(T163,[2]Data!$A:$C,3,FALSE)</f>
        <v>355</v>
      </c>
      <c r="W163" s="33">
        <f>VLOOKUP(U163,[2]Data!$B$8:$C$273,2,FALSE)</f>
        <v>355</v>
      </c>
      <c r="X163" s="33" t="s">
        <v>887</v>
      </c>
      <c r="Y163" s="33">
        <f t="shared" si="15"/>
        <v>29.718309859154928</v>
      </c>
      <c r="Z163" s="33" t="s">
        <v>592</v>
      </c>
      <c r="AA163" t="b">
        <f t="shared" si="14"/>
        <v>1</v>
      </c>
    </row>
    <row r="164" spans="1:27" ht="24.9" customHeight="1" x14ac:dyDescent="0.25">
      <c r="A164" s="2" t="s">
        <v>8</v>
      </c>
      <c r="B164" s="2" t="s">
        <v>9</v>
      </c>
      <c r="C164" s="2" t="s">
        <v>10</v>
      </c>
      <c r="D164" s="2" t="s">
        <v>221</v>
      </c>
      <c r="E164" s="2" t="s">
        <v>4</v>
      </c>
      <c r="F164" s="2" t="s">
        <v>2</v>
      </c>
      <c r="G164" s="2" t="s">
        <v>39</v>
      </c>
      <c r="H164" s="4">
        <v>6500</v>
      </c>
      <c r="I164" s="5">
        <v>183.36</v>
      </c>
      <c r="J164" s="5">
        <v>35.450000000000003</v>
      </c>
      <c r="K164" s="4">
        <v>7250</v>
      </c>
      <c r="L164" s="5">
        <v>191.06</v>
      </c>
      <c r="M164" s="5">
        <v>37.950000000000003</v>
      </c>
      <c r="N164" s="6" t="s">
        <v>222</v>
      </c>
      <c r="O164" s="13"/>
      <c r="P164" s="15">
        <f t="shared" si="16"/>
        <v>0.11538461538461539</v>
      </c>
      <c r="Q164" s="16">
        <f t="shared" si="17"/>
        <v>7.0521861777150904E-2</v>
      </c>
      <c r="R164" t="s">
        <v>579</v>
      </c>
      <c r="T164" s="33" t="s">
        <v>221</v>
      </c>
      <c r="U164" s="33" t="s">
        <v>872</v>
      </c>
      <c r="V164" s="33">
        <f>VLOOKUP(T164,[2]Data!$A:$C,3,FALSE)</f>
        <v>352</v>
      </c>
      <c r="W164" s="33">
        <f>VLOOKUP(U164,[2]Data!$B$8:$C$273,2,FALSE)</f>
        <v>352</v>
      </c>
      <c r="X164" s="33" t="s">
        <v>887</v>
      </c>
      <c r="Y164" s="33">
        <f t="shared" si="15"/>
        <v>20.59659090909091</v>
      </c>
      <c r="Z164" t="s">
        <v>592</v>
      </c>
      <c r="AA164" t="b">
        <f t="shared" si="14"/>
        <v>1</v>
      </c>
    </row>
    <row r="165" spans="1:27" ht="24.9" customHeight="1" x14ac:dyDescent="0.25">
      <c r="A165" s="2" t="s">
        <v>18</v>
      </c>
      <c r="B165" s="2" t="s">
        <v>19</v>
      </c>
      <c r="C165" s="2" t="s">
        <v>20</v>
      </c>
      <c r="D165" s="2" t="s">
        <v>463</v>
      </c>
      <c r="E165" s="2" t="s">
        <v>4</v>
      </c>
      <c r="F165" s="2" t="s">
        <v>2</v>
      </c>
      <c r="G165" s="2" t="s">
        <v>39</v>
      </c>
      <c r="H165" s="4">
        <v>15863</v>
      </c>
      <c r="I165" s="5">
        <v>250.11</v>
      </c>
      <c r="J165" s="5">
        <v>63.42</v>
      </c>
      <c r="K165" s="4">
        <v>16326</v>
      </c>
      <c r="L165" s="5">
        <v>257.42</v>
      </c>
      <c r="M165" s="5">
        <v>63.42</v>
      </c>
      <c r="N165" s="6" t="s">
        <v>464</v>
      </c>
      <c r="O165" s="13"/>
      <c r="P165" s="15">
        <f t="shared" si="16"/>
        <v>2.9187417260291244E-2</v>
      </c>
      <c r="Q165" s="16">
        <f t="shared" si="17"/>
        <v>0</v>
      </c>
      <c r="R165" t="s">
        <v>578</v>
      </c>
      <c r="T165" s="33" t="s">
        <v>463</v>
      </c>
      <c r="U165" s="33" t="s">
        <v>811</v>
      </c>
      <c r="V165" s="33">
        <f>VLOOKUP(T165,[2]Data!$A:$C,3,FALSE)</f>
        <v>343</v>
      </c>
      <c r="W165" s="33">
        <v>343</v>
      </c>
      <c r="X165" s="33" t="s">
        <v>887</v>
      </c>
      <c r="Y165" s="33">
        <f t="shared" si="15"/>
        <v>47.597667638483962</v>
      </c>
      <c r="Z165" s="33" t="s">
        <v>592</v>
      </c>
      <c r="AA165" t="b">
        <f t="shared" si="14"/>
        <v>1</v>
      </c>
    </row>
    <row r="166" spans="1:27" ht="24.9" customHeight="1" x14ac:dyDescent="0.25">
      <c r="A166" s="2" t="s">
        <v>8</v>
      </c>
      <c r="B166" s="2" t="s">
        <v>9</v>
      </c>
      <c r="C166" s="2" t="s">
        <v>10</v>
      </c>
      <c r="D166" s="2" t="s">
        <v>106</v>
      </c>
      <c r="E166" s="2" t="s">
        <v>4</v>
      </c>
      <c r="F166" s="2" t="s">
        <v>2</v>
      </c>
      <c r="G166" s="2" t="s">
        <v>39</v>
      </c>
      <c r="H166" s="4">
        <v>8925</v>
      </c>
      <c r="I166" s="5">
        <v>203.27</v>
      </c>
      <c r="J166" s="5">
        <v>43.91</v>
      </c>
      <c r="K166" s="4">
        <v>11800</v>
      </c>
      <c r="L166" s="5">
        <v>214.62</v>
      </c>
      <c r="M166" s="5">
        <v>54.98</v>
      </c>
      <c r="N166" s="6" t="s">
        <v>107</v>
      </c>
      <c r="O166" s="13"/>
      <c r="P166" s="15">
        <f t="shared" si="16"/>
        <v>0.32212885154061627</v>
      </c>
      <c r="Q166" s="16">
        <f t="shared" si="17"/>
        <v>0.25210658164427241</v>
      </c>
      <c r="R166" t="s">
        <v>578</v>
      </c>
      <c r="T166" s="33" t="s">
        <v>106</v>
      </c>
      <c r="U166" s="33" t="s">
        <v>637</v>
      </c>
      <c r="V166" s="33" t="e">
        <f>VLOOKUP(T166,[2]Data!$A:$C,3,FALSE)</f>
        <v>#N/A</v>
      </c>
      <c r="W166" s="33">
        <f>VLOOKUP(U166,[2]Data!$B$8:$C$273,2,FALSE)</f>
        <v>342</v>
      </c>
      <c r="X166" s="33" t="s">
        <v>887</v>
      </c>
      <c r="Y166" s="33">
        <f t="shared" si="15"/>
        <v>34.502923976608187</v>
      </c>
      <c r="Z166" s="33" t="s">
        <v>592</v>
      </c>
      <c r="AA166" t="b">
        <f t="shared" si="14"/>
        <v>1</v>
      </c>
    </row>
    <row r="167" spans="1:27" ht="24.9" customHeight="1" x14ac:dyDescent="0.25">
      <c r="A167" s="2" t="s">
        <v>8</v>
      </c>
      <c r="B167" s="2" t="s">
        <v>9</v>
      </c>
      <c r="C167" s="2" t="s">
        <v>10</v>
      </c>
      <c r="D167" s="2" t="s">
        <v>201</v>
      </c>
      <c r="E167" s="2" t="s">
        <v>4</v>
      </c>
      <c r="F167" s="2" t="s">
        <v>2</v>
      </c>
      <c r="G167" s="2" t="s">
        <v>39</v>
      </c>
      <c r="H167" s="4">
        <v>15939</v>
      </c>
      <c r="I167" s="5">
        <v>221.58</v>
      </c>
      <c r="J167" s="5">
        <v>71.930000000000007</v>
      </c>
      <c r="K167" s="4">
        <v>18922</v>
      </c>
      <c r="L167" s="5">
        <v>248.05</v>
      </c>
      <c r="M167" s="5">
        <v>76.28</v>
      </c>
      <c r="N167" s="6" t="s">
        <v>202</v>
      </c>
      <c r="O167" s="13"/>
      <c r="P167" s="15">
        <f t="shared" si="16"/>
        <v>0.18715101323796976</v>
      </c>
      <c r="Q167" s="16">
        <f t="shared" si="17"/>
        <v>6.0475462254970025E-2</v>
      </c>
      <c r="R167" t="s">
        <v>578</v>
      </c>
      <c r="T167" s="33" t="s">
        <v>201</v>
      </c>
      <c r="U167" s="33" t="s">
        <v>760</v>
      </c>
      <c r="V167" s="33">
        <f>VLOOKUP(T167,[2]Data!$A:$C,3,FALSE)</f>
        <v>333</v>
      </c>
      <c r="W167" s="33">
        <f>VLOOKUP(U167,[2]Data!$B$8:$C$273,2,FALSE)</f>
        <v>333</v>
      </c>
      <c r="X167" s="33" t="s">
        <v>887</v>
      </c>
      <c r="Y167" s="33">
        <f t="shared" si="15"/>
        <v>56.822822822822822</v>
      </c>
      <c r="Z167" s="33" t="s">
        <v>592</v>
      </c>
      <c r="AA167" t="b">
        <f t="shared" si="14"/>
        <v>1</v>
      </c>
    </row>
    <row r="168" spans="1:27" ht="24.9" customHeight="1" x14ac:dyDescent="0.25">
      <c r="A168" s="2" t="s">
        <v>11</v>
      </c>
      <c r="B168" s="2" t="s">
        <v>12</v>
      </c>
      <c r="C168" s="2" t="s">
        <v>13</v>
      </c>
      <c r="D168" s="2" t="s">
        <v>357</v>
      </c>
      <c r="E168" s="2" t="s">
        <v>4</v>
      </c>
      <c r="F168" s="2" t="s">
        <v>2</v>
      </c>
      <c r="G168" s="2" t="s">
        <v>39</v>
      </c>
      <c r="H168" s="4">
        <v>16000</v>
      </c>
      <c r="I168" s="5">
        <v>132.47999999999999</v>
      </c>
      <c r="J168" s="5">
        <v>120.77</v>
      </c>
      <c r="K168" s="4">
        <v>17500</v>
      </c>
      <c r="L168" s="5">
        <v>134.06</v>
      </c>
      <c r="M168" s="5">
        <v>130.54</v>
      </c>
      <c r="N168" s="6" t="s">
        <v>358</v>
      </c>
      <c r="O168" s="13"/>
      <c r="P168" s="15">
        <f t="shared" si="16"/>
        <v>9.375E-2</v>
      </c>
      <c r="Q168" s="16">
        <f t="shared" si="17"/>
        <v>8.0897573900803155E-2</v>
      </c>
      <c r="R168" t="s">
        <v>578</v>
      </c>
      <c r="T168" s="33" t="s">
        <v>357</v>
      </c>
      <c r="U168" s="33" t="s">
        <v>814</v>
      </c>
      <c r="V168" s="33">
        <f>VLOOKUP(T168,[2]Data!$A:$C,3,FALSE)</f>
        <v>329</v>
      </c>
      <c r="W168" s="33">
        <f>VLOOKUP(U168,[2]Data!$B$8:$C$273,2,FALSE)</f>
        <v>329</v>
      </c>
      <c r="X168" s="33" t="s">
        <v>887</v>
      </c>
      <c r="Y168" s="33">
        <f t="shared" si="15"/>
        <v>53.191489361702125</v>
      </c>
      <c r="Z168" s="33" t="s">
        <v>592</v>
      </c>
      <c r="AA168" t="b">
        <f t="shared" si="14"/>
        <v>1</v>
      </c>
    </row>
    <row r="169" spans="1:27" ht="24.9" customHeight="1" x14ac:dyDescent="0.25">
      <c r="A169" s="2" t="s">
        <v>22</v>
      </c>
      <c r="B169" s="2" t="s">
        <v>23</v>
      </c>
      <c r="C169" s="2" t="s">
        <v>24</v>
      </c>
      <c r="D169" s="2" t="s">
        <v>61</v>
      </c>
      <c r="E169" s="2" t="s">
        <v>4</v>
      </c>
      <c r="F169" s="2" t="s">
        <v>2</v>
      </c>
      <c r="G169" s="2" t="s">
        <v>39</v>
      </c>
      <c r="H169" s="4">
        <v>7000</v>
      </c>
      <c r="I169" s="5">
        <v>147.16</v>
      </c>
      <c r="J169" s="5">
        <v>47.57</v>
      </c>
      <c r="K169" s="4">
        <v>7500</v>
      </c>
      <c r="L169" s="5">
        <v>153.94999999999999</v>
      </c>
      <c r="M169" s="5">
        <v>48.72</v>
      </c>
      <c r="N169" s="6" t="s">
        <v>545</v>
      </c>
      <c r="O169" s="13"/>
      <c r="P169" s="15">
        <f t="shared" si="16"/>
        <v>7.1428571428571425E-2</v>
      </c>
      <c r="Q169" s="16">
        <f t="shared" si="17"/>
        <v>2.4174900147151537E-2</v>
      </c>
      <c r="R169" t="s">
        <v>579</v>
      </c>
      <c r="T169" s="33" t="s">
        <v>61</v>
      </c>
      <c r="U169" s="33" t="s">
        <v>813</v>
      </c>
      <c r="V169" s="33" t="e">
        <f>VLOOKUP(T169,[2]Data!$A:$C,3,FALSE)</f>
        <v>#N/A</v>
      </c>
      <c r="W169" s="33">
        <v>322</v>
      </c>
      <c r="X169" s="33" t="s">
        <v>887</v>
      </c>
      <c r="Y169" s="33">
        <f t="shared" si="15"/>
        <v>23.29192546583851</v>
      </c>
      <c r="Z169" s="33" t="s">
        <v>592</v>
      </c>
      <c r="AA169" t="b">
        <f t="shared" si="14"/>
        <v>1</v>
      </c>
    </row>
    <row r="170" spans="1:27" ht="24.9" customHeight="1" x14ac:dyDescent="0.25">
      <c r="A170" s="2" t="s">
        <v>22</v>
      </c>
      <c r="B170" s="2" t="s">
        <v>23</v>
      </c>
      <c r="C170" s="2" t="s">
        <v>24</v>
      </c>
      <c r="D170" s="2" t="s">
        <v>290</v>
      </c>
      <c r="E170" s="2" t="s">
        <v>4</v>
      </c>
      <c r="F170" s="2" t="s">
        <v>2</v>
      </c>
      <c r="G170" s="2" t="s">
        <v>39</v>
      </c>
      <c r="H170" s="4">
        <v>5940</v>
      </c>
      <c r="I170" s="5">
        <v>196.12</v>
      </c>
      <c r="J170" s="5">
        <v>30.29</v>
      </c>
      <c r="K170" s="4">
        <v>6415</v>
      </c>
      <c r="L170" s="5">
        <v>209.47</v>
      </c>
      <c r="M170" s="5">
        <v>30.62</v>
      </c>
      <c r="N170" s="6" t="s">
        <v>525</v>
      </c>
      <c r="O170" s="13"/>
      <c r="P170" s="15">
        <f t="shared" si="16"/>
        <v>7.9966329966329963E-2</v>
      </c>
      <c r="Q170" s="16">
        <f t="shared" si="17"/>
        <v>1.0894684714427266E-2</v>
      </c>
      <c r="R170" t="s">
        <v>579</v>
      </c>
      <c r="T170" s="33" t="s">
        <v>290</v>
      </c>
      <c r="U170" s="33" t="s">
        <v>735</v>
      </c>
      <c r="V170" s="33" t="e">
        <f>VLOOKUP(T170,[2]Data!$A:$C,3,FALSE)</f>
        <v>#N/A</v>
      </c>
      <c r="W170" s="33">
        <f>VLOOKUP(U170,[2]Data!$B$8:$C$273,2,FALSE)</f>
        <v>317</v>
      </c>
      <c r="X170" s="33" t="s">
        <v>887</v>
      </c>
      <c r="Y170" s="33">
        <f t="shared" si="15"/>
        <v>20.236593059936908</v>
      </c>
      <c r="Z170" s="33" t="s">
        <v>592</v>
      </c>
      <c r="AA170" t="b">
        <f t="shared" si="14"/>
        <v>1</v>
      </c>
    </row>
    <row r="171" spans="1:27" ht="24.9" customHeight="1" x14ac:dyDescent="0.25">
      <c r="A171" s="2" t="s">
        <v>8</v>
      </c>
      <c r="B171" s="2" t="s">
        <v>9</v>
      </c>
      <c r="C171" s="2" t="s">
        <v>10</v>
      </c>
      <c r="D171" s="2" t="s">
        <v>104</v>
      </c>
      <c r="E171" s="2" t="s">
        <v>4</v>
      </c>
      <c r="F171" s="2" t="s">
        <v>2</v>
      </c>
      <c r="G171" s="2" t="s">
        <v>39</v>
      </c>
      <c r="H171" s="4">
        <v>7350</v>
      </c>
      <c r="I171" s="5">
        <v>166.55</v>
      </c>
      <c r="J171" s="5">
        <v>44.13</v>
      </c>
      <c r="K171" s="4">
        <v>7500</v>
      </c>
      <c r="L171" s="5">
        <v>166.54</v>
      </c>
      <c r="M171" s="5">
        <v>45.03</v>
      </c>
      <c r="N171" s="6" t="s">
        <v>105</v>
      </c>
      <c r="O171" s="13"/>
      <c r="P171" s="15">
        <f t="shared" si="16"/>
        <v>2.0408163265306121E-2</v>
      </c>
      <c r="Q171" s="16">
        <f t="shared" si="17"/>
        <v>2.039428959891227E-2</v>
      </c>
      <c r="R171" t="s">
        <v>579</v>
      </c>
      <c r="T171" s="33" t="s">
        <v>104</v>
      </c>
      <c r="U171" s="33" t="s">
        <v>636</v>
      </c>
      <c r="V171" s="33">
        <f>VLOOKUP(T171,[2]Data!$A:$C,3,FALSE)</f>
        <v>307</v>
      </c>
      <c r="W171" s="33">
        <v>307</v>
      </c>
      <c r="X171" s="33" t="s">
        <v>887</v>
      </c>
      <c r="Y171" s="33">
        <f t="shared" si="15"/>
        <v>24.429967426710096</v>
      </c>
      <c r="Z171" s="33" t="s">
        <v>592</v>
      </c>
      <c r="AA171" t="b">
        <f t="shared" si="14"/>
        <v>1</v>
      </c>
    </row>
    <row r="172" spans="1:27" ht="24.9" customHeight="1" x14ac:dyDescent="0.25">
      <c r="A172" s="2" t="s">
        <v>8</v>
      </c>
      <c r="B172" s="2" t="s">
        <v>9</v>
      </c>
      <c r="C172" s="2" t="s">
        <v>10</v>
      </c>
      <c r="D172" s="2" t="s">
        <v>151</v>
      </c>
      <c r="E172" s="2" t="s">
        <v>4</v>
      </c>
      <c r="F172" s="2" t="s">
        <v>2</v>
      </c>
      <c r="G172" s="2" t="s">
        <v>39</v>
      </c>
      <c r="H172" s="4">
        <v>16000</v>
      </c>
      <c r="I172" s="5">
        <v>186.27</v>
      </c>
      <c r="J172" s="5">
        <v>85.9</v>
      </c>
      <c r="K172" s="4">
        <v>17196</v>
      </c>
      <c r="L172" s="5">
        <v>191.77</v>
      </c>
      <c r="M172" s="5">
        <v>89.67</v>
      </c>
      <c r="N172" s="6" t="s">
        <v>152</v>
      </c>
      <c r="O172" s="13"/>
      <c r="P172" s="15">
        <f t="shared" si="16"/>
        <v>7.4749999999999997E-2</v>
      </c>
      <c r="Q172" s="16">
        <f t="shared" si="17"/>
        <v>4.3888242142025559E-2</v>
      </c>
      <c r="R172" t="s">
        <v>578</v>
      </c>
      <c r="T172" s="33" t="s">
        <v>151</v>
      </c>
      <c r="U172" s="33" t="s">
        <v>683</v>
      </c>
      <c r="V172" s="33">
        <f>VLOOKUP(T172,[2]Data!$A:$C,3,FALSE)</f>
        <v>307</v>
      </c>
      <c r="W172" s="33">
        <f>VLOOKUP(U172,[2]Data!$B$8:$C$273,2,FALSE)</f>
        <v>307</v>
      </c>
      <c r="X172" s="33" t="s">
        <v>887</v>
      </c>
      <c r="Y172" s="33">
        <f t="shared" si="15"/>
        <v>56.013029315960914</v>
      </c>
      <c r="Z172" s="33" t="s">
        <v>592</v>
      </c>
      <c r="AA172" t="b">
        <f t="shared" si="14"/>
        <v>1</v>
      </c>
    </row>
    <row r="173" spans="1:27" ht="24.9" customHeight="1" x14ac:dyDescent="0.25">
      <c r="A173" s="2" t="s">
        <v>8</v>
      </c>
      <c r="B173" s="2" t="s">
        <v>9</v>
      </c>
      <c r="C173" s="2" t="s">
        <v>10</v>
      </c>
      <c r="D173" s="2" t="s">
        <v>181</v>
      </c>
      <c r="E173" s="2" t="s">
        <v>4</v>
      </c>
      <c r="F173" s="2" t="s">
        <v>2</v>
      </c>
      <c r="G173" s="2" t="s">
        <v>39</v>
      </c>
      <c r="H173" s="4">
        <v>5060</v>
      </c>
      <c r="I173" s="5">
        <v>168.07</v>
      </c>
      <c r="J173" s="5">
        <v>30.11</v>
      </c>
      <c r="K173" s="4">
        <v>5470</v>
      </c>
      <c r="L173" s="5">
        <v>170.47</v>
      </c>
      <c r="M173" s="5">
        <v>32.090000000000003</v>
      </c>
      <c r="N173" s="6" t="s">
        <v>182</v>
      </c>
      <c r="O173" s="13"/>
      <c r="P173" s="15">
        <f t="shared" si="16"/>
        <v>8.1027667984189727E-2</v>
      </c>
      <c r="Q173" s="16">
        <f t="shared" si="17"/>
        <v>6.5758884091664027E-2</v>
      </c>
      <c r="R173" t="s">
        <v>579</v>
      </c>
      <c r="T173" s="33" t="s">
        <v>181</v>
      </c>
      <c r="U173" s="33" t="s">
        <v>731</v>
      </c>
      <c r="V173" s="33">
        <f>VLOOKUP(T173,[2]Data!$A:$C,3,FALSE)</f>
        <v>306</v>
      </c>
      <c r="W173" s="33">
        <f>VLOOKUP(U173,[2]Data!$B$8:$C$273,2,FALSE)</f>
        <v>306</v>
      </c>
      <c r="X173" s="33" t="s">
        <v>887</v>
      </c>
      <c r="Y173" s="33">
        <f t="shared" si="15"/>
        <v>17.875816993464053</v>
      </c>
      <c r="Z173" s="33" t="s">
        <v>592</v>
      </c>
      <c r="AA173" t="b">
        <f t="shared" si="14"/>
        <v>1</v>
      </c>
    </row>
    <row r="174" spans="1:27" ht="24.9" customHeight="1" x14ac:dyDescent="0.25">
      <c r="A174" s="2" t="s">
        <v>8</v>
      </c>
      <c r="B174" s="2" t="s">
        <v>9</v>
      </c>
      <c r="C174" s="2" t="s">
        <v>10</v>
      </c>
      <c r="D174" s="2" t="s">
        <v>149</v>
      </c>
      <c r="E174" s="2" t="s">
        <v>4</v>
      </c>
      <c r="F174" s="2" t="s">
        <v>2</v>
      </c>
      <c r="G174" s="2" t="s">
        <v>39</v>
      </c>
      <c r="H174" s="4">
        <v>8000</v>
      </c>
      <c r="I174" s="5">
        <v>192.49</v>
      </c>
      <c r="J174" s="5">
        <v>41.56</v>
      </c>
      <c r="K174" s="4">
        <v>8000</v>
      </c>
      <c r="L174" s="5">
        <v>197.37</v>
      </c>
      <c r="M174" s="5">
        <v>40.53</v>
      </c>
      <c r="N174" s="6" t="s">
        <v>150</v>
      </c>
      <c r="O174" s="13"/>
      <c r="P174" s="15">
        <f t="shared" si="16"/>
        <v>0</v>
      </c>
      <c r="Q174" s="16">
        <f t="shared" si="17"/>
        <v>-2.4783445620789248E-2</v>
      </c>
      <c r="R174" t="s">
        <v>579</v>
      </c>
      <c r="V174" s="33" t="e">
        <f>VLOOKUP(T174,[2]Data!$A:$C,3,FALSE)</f>
        <v>#N/A</v>
      </c>
      <c r="W174" s="33">
        <v>303</v>
      </c>
      <c r="X174" s="33" t="s">
        <v>887</v>
      </c>
      <c r="Y174" s="33">
        <f t="shared" si="15"/>
        <v>26.402640264026402</v>
      </c>
      <c r="Z174" s="33" t="s">
        <v>594</v>
      </c>
      <c r="AA174" t="b">
        <f t="shared" si="14"/>
        <v>0</v>
      </c>
    </row>
    <row r="175" spans="1:27" ht="24.9" customHeight="1" x14ac:dyDescent="0.25">
      <c r="A175" s="2" t="s">
        <v>8</v>
      </c>
      <c r="B175" s="2" t="s">
        <v>9</v>
      </c>
      <c r="C175" s="2" t="s">
        <v>10</v>
      </c>
      <c r="D175" s="2" t="s">
        <v>98</v>
      </c>
      <c r="E175" s="2" t="s">
        <v>4</v>
      </c>
      <c r="F175" s="2" t="s">
        <v>2</v>
      </c>
      <c r="G175" s="2" t="s">
        <v>39</v>
      </c>
      <c r="H175" s="4">
        <v>8362</v>
      </c>
      <c r="I175" s="5">
        <v>163.07</v>
      </c>
      <c r="J175" s="5">
        <v>51.28</v>
      </c>
      <c r="K175" s="4">
        <v>8880</v>
      </c>
      <c r="L175" s="5">
        <v>168.15</v>
      </c>
      <c r="M175" s="5">
        <v>52.81</v>
      </c>
      <c r="N175" s="6" t="s">
        <v>99</v>
      </c>
      <c r="O175" s="13"/>
      <c r="P175" s="15">
        <f t="shared" si="16"/>
        <v>6.1946902654867256E-2</v>
      </c>
      <c r="Q175" s="16">
        <f t="shared" si="17"/>
        <v>2.9836193447737931E-2</v>
      </c>
      <c r="R175" t="s">
        <v>579</v>
      </c>
      <c r="T175" s="33" t="s">
        <v>630</v>
      </c>
      <c r="U175" s="33" t="s">
        <v>631</v>
      </c>
      <c r="V175" s="33">
        <f>VLOOKUP(T175,[2]Data!$A:$C,3,FALSE)</f>
        <v>302</v>
      </c>
      <c r="W175" s="33">
        <f>VLOOKUP(U175,[2]Data!$B$8:$C$273,2,FALSE)</f>
        <v>302</v>
      </c>
      <c r="X175" s="33" t="s">
        <v>887</v>
      </c>
      <c r="Y175" s="33">
        <f t="shared" si="15"/>
        <v>29.403973509933774</v>
      </c>
      <c r="Z175" s="33" t="s">
        <v>592</v>
      </c>
      <c r="AA175" t="b">
        <f t="shared" si="14"/>
        <v>0</v>
      </c>
    </row>
    <row r="176" spans="1:27" ht="24.9" customHeight="1" x14ac:dyDescent="0.25">
      <c r="A176" s="2" t="s">
        <v>22</v>
      </c>
      <c r="B176" s="2" t="s">
        <v>23</v>
      </c>
      <c r="C176" s="2" t="s">
        <v>24</v>
      </c>
      <c r="D176" s="2" t="s">
        <v>506</v>
      </c>
      <c r="E176" s="2" t="s">
        <v>4</v>
      </c>
      <c r="F176" s="2" t="s">
        <v>2</v>
      </c>
      <c r="G176" s="2" t="s">
        <v>39</v>
      </c>
      <c r="H176" s="4">
        <v>3730</v>
      </c>
      <c r="I176" s="5">
        <v>118.36</v>
      </c>
      <c r="J176" s="5">
        <v>31.51</v>
      </c>
      <c r="K176" s="4">
        <v>3730</v>
      </c>
      <c r="L176" s="5">
        <v>120.95</v>
      </c>
      <c r="M176" s="5">
        <v>30.84</v>
      </c>
      <c r="N176" s="6" t="s">
        <v>507</v>
      </c>
      <c r="O176" s="13"/>
      <c r="P176" s="15">
        <f t="shared" si="16"/>
        <v>0</v>
      </c>
      <c r="Q176" s="16">
        <f t="shared" si="17"/>
        <v>-2.1263091082196182E-2</v>
      </c>
      <c r="R176" t="s">
        <v>579</v>
      </c>
      <c r="T176" s="33" t="s">
        <v>506</v>
      </c>
      <c r="U176" s="33" t="s">
        <v>688</v>
      </c>
      <c r="V176" s="33">
        <f>VLOOKUP(T176,[2]Data!$A:$C,3,FALSE)</f>
        <v>302</v>
      </c>
      <c r="W176" s="33">
        <f>VLOOKUP(U176,[2]Data!$B$8:$C$273,2,FALSE)</f>
        <v>302</v>
      </c>
      <c r="X176" s="33" t="s">
        <v>887</v>
      </c>
      <c r="Y176" s="33">
        <f t="shared" si="15"/>
        <v>12.350993377483444</v>
      </c>
      <c r="Z176" s="33" t="s">
        <v>592</v>
      </c>
      <c r="AA176" t="b">
        <f t="shared" si="14"/>
        <v>1</v>
      </c>
    </row>
    <row r="177" spans="1:27" ht="24.9" customHeight="1" x14ac:dyDescent="0.25">
      <c r="A177" s="2" t="s">
        <v>11</v>
      </c>
      <c r="B177" s="2" t="s">
        <v>12</v>
      </c>
      <c r="C177" s="2" t="s">
        <v>13</v>
      </c>
      <c r="D177" s="2" t="s">
        <v>343</v>
      </c>
      <c r="E177" s="2" t="s">
        <v>4</v>
      </c>
      <c r="F177" s="2" t="s">
        <v>2</v>
      </c>
      <c r="G177" s="2" t="s">
        <v>39</v>
      </c>
      <c r="H177" s="4">
        <v>6600</v>
      </c>
      <c r="I177" s="5">
        <v>153.62</v>
      </c>
      <c r="J177" s="5">
        <v>42.96</v>
      </c>
      <c r="K177" s="4">
        <v>7000</v>
      </c>
      <c r="L177" s="5">
        <v>157.69</v>
      </c>
      <c r="M177" s="5">
        <v>44.39</v>
      </c>
      <c r="N177" s="6" t="s">
        <v>344</v>
      </c>
      <c r="O177" s="13"/>
      <c r="P177" s="15">
        <f t="shared" si="16"/>
        <v>6.0606060606060608E-2</v>
      </c>
      <c r="Q177" s="16">
        <f t="shared" si="17"/>
        <v>3.3286778398510235E-2</v>
      </c>
      <c r="R177" t="s">
        <v>579</v>
      </c>
      <c r="T177" s="33" t="s">
        <v>343</v>
      </c>
      <c r="U177" s="33" t="s">
        <v>777</v>
      </c>
      <c r="V177" s="33">
        <f>VLOOKUP(T177,[2]Data!$A:$C,3,FALSE)</f>
        <v>302</v>
      </c>
      <c r="W177" s="33">
        <f>VLOOKUP(U177,[2]Data!$B$8:$C$273,2,FALSE)</f>
        <v>302</v>
      </c>
      <c r="X177" s="33" t="s">
        <v>887</v>
      </c>
      <c r="Y177" s="33">
        <f t="shared" si="15"/>
        <v>23.178807947019866</v>
      </c>
      <c r="Z177" s="33" t="s">
        <v>592</v>
      </c>
      <c r="AA177" t="b">
        <f t="shared" si="14"/>
        <v>1</v>
      </c>
    </row>
    <row r="178" spans="1:27" ht="24.9" customHeight="1" x14ac:dyDescent="0.25">
      <c r="A178" s="2" t="s">
        <v>8</v>
      </c>
      <c r="B178" s="2" t="s">
        <v>9</v>
      </c>
      <c r="C178" s="2" t="s">
        <v>10</v>
      </c>
      <c r="D178" s="2" t="s">
        <v>227</v>
      </c>
      <c r="E178" s="2" t="s">
        <v>4</v>
      </c>
      <c r="F178" s="2" t="s">
        <v>2</v>
      </c>
      <c r="G178" s="2" t="s">
        <v>39</v>
      </c>
      <c r="H178" s="4">
        <v>9500</v>
      </c>
      <c r="I178" s="5">
        <v>219.1</v>
      </c>
      <c r="J178" s="5">
        <v>43.36</v>
      </c>
      <c r="K178" s="4">
        <v>10000</v>
      </c>
      <c r="L178" s="5">
        <v>222.59</v>
      </c>
      <c r="M178" s="5">
        <v>44.93</v>
      </c>
      <c r="N178" s="6" t="s">
        <v>228</v>
      </c>
      <c r="O178" s="13"/>
      <c r="P178" s="15">
        <f t="shared" si="16"/>
        <v>5.2631578947368418E-2</v>
      </c>
      <c r="Q178" s="16">
        <f t="shared" si="17"/>
        <v>3.6208487084870858E-2</v>
      </c>
      <c r="R178" t="s">
        <v>578</v>
      </c>
      <c r="T178" s="33" t="s">
        <v>227</v>
      </c>
      <c r="U178" s="33" t="s">
        <v>797</v>
      </c>
      <c r="V178" s="33">
        <f>VLOOKUP(T178,[2]Data!$A:$C,3,FALSE)</f>
        <v>300</v>
      </c>
      <c r="W178" s="33">
        <f>VLOOKUP(U178,[2]Data!$B$8:$C$273,2,FALSE)</f>
        <v>300</v>
      </c>
      <c r="X178" s="33" t="s">
        <v>887</v>
      </c>
      <c r="Y178" s="33">
        <f t="shared" si="15"/>
        <v>33.333333333333336</v>
      </c>
      <c r="Z178" s="33" t="s">
        <v>592</v>
      </c>
      <c r="AA178" t="b">
        <f t="shared" si="14"/>
        <v>1</v>
      </c>
    </row>
    <row r="179" spans="1:27" ht="24.9" customHeight="1" x14ac:dyDescent="0.25">
      <c r="A179" s="2" t="s">
        <v>8</v>
      </c>
      <c r="B179" s="2" t="s">
        <v>9</v>
      </c>
      <c r="C179" s="2" t="s">
        <v>10</v>
      </c>
      <c r="D179" s="2" t="s">
        <v>167</v>
      </c>
      <c r="E179" s="2" t="s">
        <v>4</v>
      </c>
      <c r="F179" s="2" t="s">
        <v>2</v>
      </c>
      <c r="G179" s="2" t="s">
        <v>39</v>
      </c>
      <c r="H179" s="4">
        <v>4805</v>
      </c>
      <c r="I179" s="5">
        <v>164.97</v>
      </c>
      <c r="J179" s="5">
        <v>29.13</v>
      </c>
      <c r="K179" s="4">
        <v>4805</v>
      </c>
      <c r="L179" s="5">
        <v>171.8</v>
      </c>
      <c r="M179" s="5">
        <v>27.97</v>
      </c>
      <c r="N179" s="6" t="s">
        <v>168</v>
      </c>
      <c r="O179" s="13"/>
      <c r="P179" s="15">
        <f t="shared" si="16"/>
        <v>0</v>
      </c>
      <c r="Q179" s="16">
        <f t="shared" si="17"/>
        <v>-3.9821489872983187E-2</v>
      </c>
      <c r="R179" t="s">
        <v>579</v>
      </c>
      <c r="T179" s="33" t="s">
        <v>167</v>
      </c>
      <c r="U179" s="33" t="s">
        <v>703</v>
      </c>
      <c r="V179" s="33">
        <f>VLOOKUP(T179,[2]Data!$A:$C,3,FALSE)</f>
        <v>296</v>
      </c>
      <c r="W179" s="33">
        <f>VLOOKUP(U179,[2]Data!$B$8:$C$273,2,FALSE)</f>
        <v>296</v>
      </c>
      <c r="X179" s="33" t="s">
        <v>887</v>
      </c>
      <c r="Y179" s="33">
        <f t="shared" si="15"/>
        <v>16.233108108108109</v>
      </c>
      <c r="Z179" s="33" t="s">
        <v>592</v>
      </c>
      <c r="AA179" t="b">
        <f t="shared" si="14"/>
        <v>1</v>
      </c>
    </row>
    <row r="180" spans="1:27" ht="24.9" customHeight="1" x14ac:dyDescent="0.25">
      <c r="A180" s="2" t="s">
        <v>8</v>
      </c>
      <c r="B180" s="2" t="s">
        <v>9</v>
      </c>
      <c r="C180" s="2" t="s">
        <v>10</v>
      </c>
      <c r="D180" s="2" t="s">
        <v>231</v>
      </c>
      <c r="E180" s="2" t="s">
        <v>4</v>
      </c>
      <c r="F180" s="2" t="s">
        <v>2</v>
      </c>
      <c r="G180" s="2" t="s">
        <v>39</v>
      </c>
      <c r="H180" s="4">
        <v>2000</v>
      </c>
      <c r="I180" s="5">
        <v>184.28</v>
      </c>
      <c r="J180" s="5">
        <v>10.85</v>
      </c>
      <c r="K180" s="4">
        <v>2500</v>
      </c>
      <c r="L180" s="5">
        <v>200.55</v>
      </c>
      <c r="M180" s="5">
        <v>12.47</v>
      </c>
      <c r="N180" s="6" t="s">
        <v>232</v>
      </c>
      <c r="O180" s="13"/>
      <c r="P180" s="15">
        <f t="shared" si="16"/>
        <v>0.25</v>
      </c>
      <c r="Q180" s="16">
        <f t="shared" si="17"/>
        <v>0.14930875576036876</v>
      </c>
      <c r="R180" t="s">
        <v>579</v>
      </c>
      <c r="T180" s="33" t="s">
        <v>231</v>
      </c>
      <c r="U180" s="33" t="s">
        <v>799</v>
      </c>
      <c r="V180" s="33" t="e">
        <f>VLOOKUP(T180,[2]Data!$A:$C,3,FALSE)</f>
        <v>#N/A</v>
      </c>
      <c r="W180" s="33">
        <f>VLOOKUP(U180,[2]Data!$B$8:$C$273,2,FALSE)</f>
        <v>292</v>
      </c>
      <c r="X180" s="33" t="s">
        <v>887</v>
      </c>
      <c r="Y180" s="33">
        <f t="shared" si="15"/>
        <v>8.5616438356164384</v>
      </c>
      <c r="Z180" s="33" t="s">
        <v>592</v>
      </c>
      <c r="AA180" t="b">
        <f t="shared" si="14"/>
        <v>1</v>
      </c>
    </row>
    <row r="181" spans="1:27" ht="24.9" customHeight="1" x14ac:dyDescent="0.25">
      <c r="A181" s="2" t="s">
        <v>18</v>
      </c>
      <c r="B181" s="2" t="s">
        <v>19</v>
      </c>
      <c r="C181" s="2" t="s">
        <v>20</v>
      </c>
      <c r="D181" s="2" t="s">
        <v>437</v>
      </c>
      <c r="E181" s="2" t="s">
        <v>4</v>
      </c>
      <c r="F181" s="2" t="s">
        <v>2</v>
      </c>
      <c r="G181" s="2" t="s">
        <v>39</v>
      </c>
      <c r="H181" s="4">
        <v>5000</v>
      </c>
      <c r="I181" s="5">
        <v>142.97</v>
      </c>
      <c r="J181" s="5">
        <v>34.97</v>
      </c>
      <c r="K181" s="4">
        <v>5000</v>
      </c>
      <c r="L181" s="5">
        <v>144.72</v>
      </c>
      <c r="M181" s="5">
        <v>34.549999999999997</v>
      </c>
      <c r="N181" s="6" t="s">
        <v>438</v>
      </c>
      <c r="O181" s="13"/>
      <c r="P181" s="15">
        <f t="shared" si="16"/>
        <v>0</v>
      </c>
      <c r="Q181" s="16">
        <f t="shared" si="17"/>
        <v>-1.2010294538175629E-2</v>
      </c>
      <c r="R181" t="s">
        <v>579</v>
      </c>
      <c r="T181" s="33" t="s">
        <v>437</v>
      </c>
      <c r="U181" s="33" t="s">
        <v>743</v>
      </c>
      <c r="V181" s="33">
        <f>VLOOKUP(T181,[2]Data!$A:$C,3,FALSE)</f>
        <v>292</v>
      </c>
      <c r="W181" s="33">
        <f>VLOOKUP(U181,[2]Data!$B$8:$C$273,2,FALSE)</f>
        <v>292</v>
      </c>
      <c r="X181" s="33" t="s">
        <v>887</v>
      </c>
      <c r="Y181" s="33">
        <f t="shared" si="15"/>
        <v>17.123287671232877</v>
      </c>
      <c r="Z181" s="33" t="s">
        <v>592</v>
      </c>
      <c r="AA181" t="b">
        <f t="shared" si="14"/>
        <v>1</v>
      </c>
    </row>
    <row r="182" spans="1:27" ht="24.9" customHeight="1" x14ac:dyDescent="0.25">
      <c r="A182" s="2" t="s">
        <v>8</v>
      </c>
      <c r="B182" s="2" t="s">
        <v>9</v>
      </c>
      <c r="C182" s="2" t="s">
        <v>10</v>
      </c>
      <c r="D182" s="2" t="s">
        <v>254</v>
      </c>
      <c r="E182" s="2" t="s">
        <v>4</v>
      </c>
      <c r="F182" s="2" t="s">
        <v>2</v>
      </c>
      <c r="G182" s="2" t="s">
        <v>39</v>
      </c>
      <c r="H182" s="4">
        <v>4000</v>
      </c>
      <c r="I182" s="5">
        <v>197.22</v>
      </c>
      <c r="J182" s="5">
        <v>20.28</v>
      </c>
      <c r="K182" s="4">
        <v>4000</v>
      </c>
      <c r="L182" s="5">
        <v>210.37</v>
      </c>
      <c r="M182" s="5">
        <v>19.010000000000002</v>
      </c>
      <c r="N182" s="6" t="s">
        <v>255</v>
      </c>
      <c r="O182" s="13"/>
      <c r="P182" s="15">
        <f t="shared" si="16"/>
        <v>0</v>
      </c>
      <c r="Q182" s="16">
        <f t="shared" si="17"/>
        <v>-6.2623274161735673E-2</v>
      </c>
      <c r="R182" t="s">
        <v>579</v>
      </c>
      <c r="T182" s="33" t="s">
        <v>254</v>
      </c>
      <c r="U182" s="33" t="s">
        <v>831</v>
      </c>
      <c r="V182" s="33">
        <f>VLOOKUP(T182,[2]Data!$A:$C,3,FALSE)</f>
        <v>289</v>
      </c>
      <c r="W182" s="33">
        <f>VLOOKUP(U182,[2]Data!$B$8:$C$273,2,FALSE)</f>
        <v>289</v>
      </c>
      <c r="X182" s="33" t="s">
        <v>887</v>
      </c>
      <c r="Y182" s="33">
        <f t="shared" si="15"/>
        <v>13.84083044982699</v>
      </c>
      <c r="Z182" s="33" t="s">
        <v>592</v>
      </c>
      <c r="AA182" t="b">
        <f t="shared" si="14"/>
        <v>1</v>
      </c>
    </row>
    <row r="183" spans="1:27" ht="24.9" customHeight="1" x14ac:dyDescent="0.25">
      <c r="A183" s="2" t="s">
        <v>8</v>
      </c>
      <c r="B183" s="2" t="s">
        <v>9</v>
      </c>
      <c r="C183" s="2" t="s">
        <v>10</v>
      </c>
      <c r="D183" s="2" t="s">
        <v>86</v>
      </c>
      <c r="E183" s="2" t="s">
        <v>4</v>
      </c>
      <c r="F183" s="2" t="s">
        <v>2</v>
      </c>
      <c r="G183" s="2" t="s">
        <v>39</v>
      </c>
      <c r="H183" s="4">
        <v>2050</v>
      </c>
      <c r="I183" s="5">
        <v>117.7</v>
      </c>
      <c r="J183" s="5">
        <v>17.420000000000002</v>
      </c>
      <c r="K183" s="4">
        <v>1800</v>
      </c>
      <c r="L183" s="5">
        <v>121.05</v>
      </c>
      <c r="M183" s="5">
        <v>14.87</v>
      </c>
      <c r="N183" s="6" t="s">
        <v>87</v>
      </c>
      <c r="O183" s="13"/>
      <c r="P183" s="15">
        <f t="shared" si="16"/>
        <v>-0.12195121951219512</v>
      </c>
      <c r="Q183" s="16">
        <f t="shared" si="17"/>
        <v>-0.14638346727898979</v>
      </c>
      <c r="R183" t="s">
        <v>579</v>
      </c>
      <c r="T183" s="33" t="s">
        <v>86</v>
      </c>
      <c r="U183" s="33" t="s">
        <v>618</v>
      </c>
      <c r="V183" s="33">
        <f>VLOOKUP(T183,[2]Data!$A:$C,3,FALSE)</f>
        <v>288</v>
      </c>
      <c r="W183" s="33">
        <v>288</v>
      </c>
      <c r="X183" s="33" t="s">
        <v>887</v>
      </c>
      <c r="Y183" s="33">
        <f t="shared" si="15"/>
        <v>6.25</v>
      </c>
      <c r="Z183" s="33" t="s">
        <v>592</v>
      </c>
      <c r="AA183" t="b">
        <f t="shared" si="14"/>
        <v>1</v>
      </c>
    </row>
    <row r="184" spans="1:27" ht="24.9" customHeight="1" x14ac:dyDescent="0.25">
      <c r="A184" s="2" t="s">
        <v>8</v>
      </c>
      <c r="B184" s="2" t="s">
        <v>9</v>
      </c>
      <c r="C184" s="2" t="s">
        <v>10</v>
      </c>
      <c r="D184" s="2" t="s">
        <v>235</v>
      </c>
      <c r="E184" s="2" t="s">
        <v>4</v>
      </c>
      <c r="F184" s="2" t="s">
        <v>2</v>
      </c>
      <c r="G184" s="2" t="s">
        <v>39</v>
      </c>
      <c r="H184" s="4">
        <v>7075</v>
      </c>
      <c r="I184" s="5">
        <v>163.34</v>
      </c>
      <c r="J184" s="5">
        <v>43.31</v>
      </c>
      <c r="K184" s="4">
        <v>8075</v>
      </c>
      <c r="L184" s="5">
        <v>169.5</v>
      </c>
      <c r="M184" s="5">
        <v>47.64</v>
      </c>
      <c r="N184" s="6" t="s">
        <v>236</v>
      </c>
      <c r="O184" s="13"/>
      <c r="P184" s="15">
        <f t="shared" si="16"/>
        <v>0.14134275618374559</v>
      </c>
      <c r="Q184" s="16">
        <f t="shared" si="17"/>
        <v>9.9976910644192979E-2</v>
      </c>
      <c r="R184" t="s">
        <v>579</v>
      </c>
      <c r="T184" s="33" t="s">
        <v>235</v>
      </c>
      <c r="U184" s="33" t="s">
        <v>801</v>
      </c>
      <c r="V184" s="33">
        <f>VLOOKUP(T184,[2]Data!$A:$C,3,FALSE)</f>
        <v>288</v>
      </c>
      <c r="W184" s="33">
        <f>VLOOKUP(U184,[2]Data!$B$8:$C$273,2,FALSE)</f>
        <v>288</v>
      </c>
      <c r="X184" s="33" t="s">
        <v>887</v>
      </c>
      <c r="Y184" s="33">
        <f t="shared" si="15"/>
        <v>28.038194444444443</v>
      </c>
      <c r="Z184" s="33" t="s">
        <v>592</v>
      </c>
      <c r="AA184" t="b">
        <f t="shared" si="14"/>
        <v>1</v>
      </c>
    </row>
    <row r="185" spans="1:27" ht="24.9" customHeight="1" x14ac:dyDescent="0.25">
      <c r="A185" s="2" t="s">
        <v>11</v>
      </c>
      <c r="B185" s="2" t="s">
        <v>12</v>
      </c>
      <c r="C185" s="2" t="s">
        <v>13</v>
      </c>
      <c r="D185" s="2" t="s">
        <v>324</v>
      </c>
      <c r="E185" s="2" t="s">
        <v>4</v>
      </c>
      <c r="F185" s="2" t="s">
        <v>2</v>
      </c>
      <c r="G185" s="2" t="s">
        <v>39</v>
      </c>
      <c r="H185" s="4">
        <v>6652</v>
      </c>
      <c r="I185" s="5">
        <v>137.66</v>
      </c>
      <c r="J185" s="5">
        <v>48.32</v>
      </c>
      <c r="K185" s="4">
        <v>7255</v>
      </c>
      <c r="L185" s="5">
        <v>138.09</v>
      </c>
      <c r="M185" s="5">
        <v>52.54</v>
      </c>
      <c r="N185" s="6" t="s">
        <v>325</v>
      </c>
      <c r="O185" s="13"/>
      <c r="P185" s="15">
        <f t="shared" si="16"/>
        <v>9.0649428743235116E-2</v>
      </c>
      <c r="Q185" s="16">
        <f t="shared" si="17"/>
        <v>8.7334437086092689E-2</v>
      </c>
      <c r="R185" t="s">
        <v>579</v>
      </c>
      <c r="T185" s="33" t="s">
        <v>324</v>
      </c>
      <c r="U185" s="33" t="s">
        <v>728</v>
      </c>
      <c r="V185" s="33">
        <f>VLOOKUP(T185,[2]Data!$A:$C,3,FALSE)</f>
        <v>283</v>
      </c>
      <c r="W185" s="33">
        <f>VLOOKUP(U185,[2]Data!$B$8:$C$273,2,FALSE)</f>
        <v>283</v>
      </c>
      <c r="X185" s="33" t="s">
        <v>887</v>
      </c>
      <c r="Y185" s="33">
        <f t="shared" si="15"/>
        <v>25.636042402826856</v>
      </c>
      <c r="Z185" s="33" t="s">
        <v>592</v>
      </c>
      <c r="AA185" t="b">
        <f t="shared" si="14"/>
        <v>1</v>
      </c>
    </row>
    <row r="186" spans="1:27" ht="24.9" customHeight="1" x14ac:dyDescent="0.25">
      <c r="A186" s="2" t="s">
        <v>8</v>
      </c>
      <c r="B186" s="2" t="s">
        <v>9</v>
      </c>
      <c r="C186" s="2" t="s">
        <v>10</v>
      </c>
      <c r="D186" s="2" t="s">
        <v>219</v>
      </c>
      <c r="E186" s="2" t="s">
        <v>4</v>
      </c>
      <c r="F186" s="2" t="s">
        <v>2</v>
      </c>
      <c r="G186" s="2" t="s">
        <v>39</v>
      </c>
      <c r="H186" s="4">
        <v>5000</v>
      </c>
      <c r="I186" s="5">
        <v>130.55000000000001</v>
      </c>
      <c r="J186" s="5">
        <v>38.299999999999997</v>
      </c>
      <c r="K186" s="4">
        <v>5000</v>
      </c>
      <c r="L186" s="5">
        <v>134.16999999999999</v>
      </c>
      <c r="M186" s="5">
        <v>37.270000000000003</v>
      </c>
      <c r="N186" s="6" t="s">
        <v>220</v>
      </c>
      <c r="O186" s="13"/>
      <c r="P186" s="15">
        <f t="shared" si="16"/>
        <v>0</v>
      </c>
      <c r="Q186" s="16">
        <f t="shared" si="17"/>
        <v>-2.6892950391644754E-2</v>
      </c>
      <c r="R186" t="s">
        <v>579</v>
      </c>
      <c r="T186" s="33" t="s">
        <v>219</v>
      </c>
      <c r="U186" s="33" t="s">
        <v>789</v>
      </c>
      <c r="V186" s="33">
        <f>VLOOKUP(T186,[2]Data!$A:$C,3,FALSE)</f>
        <v>278</v>
      </c>
      <c r="W186" s="33">
        <f>VLOOKUP(U186,[2]Data!$B$8:$C$273,2,FALSE)</f>
        <v>278</v>
      </c>
      <c r="X186" s="33" t="s">
        <v>887</v>
      </c>
      <c r="Y186" s="33">
        <f t="shared" si="15"/>
        <v>17.985611510791365</v>
      </c>
      <c r="Z186" s="33" t="s">
        <v>592</v>
      </c>
      <c r="AA186" t="b">
        <f t="shared" si="14"/>
        <v>1</v>
      </c>
    </row>
    <row r="187" spans="1:27" ht="24.9" customHeight="1" x14ac:dyDescent="0.25">
      <c r="A187" s="2" t="s">
        <v>8</v>
      </c>
      <c r="B187" s="2" t="s">
        <v>9</v>
      </c>
      <c r="C187" s="2" t="s">
        <v>10</v>
      </c>
      <c r="D187" s="2" t="s">
        <v>242</v>
      </c>
      <c r="E187" s="2" t="s">
        <v>4</v>
      </c>
      <c r="F187" s="2" t="s">
        <v>2</v>
      </c>
      <c r="G187" s="2" t="s">
        <v>39</v>
      </c>
      <c r="H187" s="4">
        <v>14500</v>
      </c>
      <c r="I187" s="5">
        <v>160.88999999999999</v>
      </c>
      <c r="J187" s="5">
        <v>90.12</v>
      </c>
      <c r="K187" s="4">
        <v>16000</v>
      </c>
      <c r="L187" s="5">
        <v>169.74</v>
      </c>
      <c r="M187" s="5">
        <v>94.26</v>
      </c>
      <c r="N187" s="6" t="s">
        <v>243</v>
      </c>
      <c r="O187" s="13"/>
      <c r="P187" s="15">
        <f t="shared" si="16"/>
        <v>0.10344827586206896</v>
      </c>
      <c r="Q187" s="16">
        <f t="shared" si="17"/>
        <v>4.5938748335552601E-2</v>
      </c>
      <c r="R187" t="s">
        <v>578</v>
      </c>
      <c r="T187" s="33" t="s">
        <v>242</v>
      </c>
      <c r="U187" s="33" t="s">
        <v>809</v>
      </c>
      <c r="V187" s="33">
        <f>VLOOKUP(T187,[2]Data!$A:$C,3,FALSE)</f>
        <v>277</v>
      </c>
      <c r="W187" s="33">
        <f>VLOOKUP(U187,[2]Data!$B$8:$C$273,2,FALSE)</f>
        <v>277</v>
      </c>
      <c r="X187" s="33" t="s">
        <v>887</v>
      </c>
      <c r="Y187" s="33">
        <f t="shared" si="15"/>
        <v>57.761732851985556</v>
      </c>
      <c r="Z187" s="33" t="s">
        <v>592</v>
      </c>
      <c r="AA187" t="b">
        <f t="shared" si="14"/>
        <v>1</v>
      </c>
    </row>
    <row r="188" spans="1:27" ht="24.9" customHeight="1" x14ac:dyDescent="0.25">
      <c r="A188" s="2" t="s">
        <v>18</v>
      </c>
      <c r="B188" s="2" t="s">
        <v>19</v>
      </c>
      <c r="C188" s="2" t="s">
        <v>20</v>
      </c>
      <c r="D188" s="2" t="s">
        <v>455</v>
      </c>
      <c r="E188" s="2" t="s">
        <v>4</v>
      </c>
      <c r="F188" s="2" t="s">
        <v>2</v>
      </c>
      <c r="G188" s="2" t="s">
        <v>39</v>
      </c>
      <c r="H188" s="4">
        <v>6000</v>
      </c>
      <c r="I188" s="5">
        <v>137.19999999999999</v>
      </c>
      <c r="J188" s="5">
        <v>43.73</v>
      </c>
      <c r="K188" s="4">
        <v>6250</v>
      </c>
      <c r="L188" s="5">
        <v>134.85</v>
      </c>
      <c r="M188" s="5">
        <v>46.35</v>
      </c>
      <c r="N188" s="6" t="s">
        <v>456</v>
      </c>
      <c r="O188" s="13"/>
      <c r="P188" s="15">
        <f t="shared" si="16"/>
        <v>4.1666666666666664E-2</v>
      </c>
      <c r="Q188" s="16">
        <f t="shared" si="17"/>
        <v>5.9913103132860843E-2</v>
      </c>
      <c r="R188" t="s">
        <v>579</v>
      </c>
      <c r="T188" s="33" t="s">
        <v>455</v>
      </c>
      <c r="U188" s="33" t="s">
        <v>778</v>
      </c>
      <c r="V188" s="33">
        <f>VLOOKUP(T188,[2]Data!$A:$C,3,FALSE)</f>
        <v>275</v>
      </c>
      <c r="W188" s="33">
        <f>VLOOKUP(U188,[2]Data!$B$8:$C$273,2,FALSE)</f>
        <v>275</v>
      </c>
      <c r="X188" s="33" t="s">
        <v>887</v>
      </c>
      <c r="Y188" s="33">
        <f t="shared" si="15"/>
        <v>22.727272727272727</v>
      </c>
      <c r="Z188" s="33" t="s">
        <v>592</v>
      </c>
      <c r="AA188" t="b">
        <f t="shared" si="14"/>
        <v>1</v>
      </c>
    </row>
    <row r="189" spans="1:27" ht="24.9" customHeight="1" x14ac:dyDescent="0.25">
      <c r="A189" s="2" t="s">
        <v>22</v>
      </c>
      <c r="B189" s="2" t="s">
        <v>23</v>
      </c>
      <c r="C189" s="2" t="s">
        <v>24</v>
      </c>
      <c r="D189" s="2" t="s">
        <v>491</v>
      </c>
      <c r="E189" s="2" t="s">
        <v>4</v>
      </c>
      <c r="F189" s="2" t="s">
        <v>2</v>
      </c>
      <c r="G189" s="2" t="s">
        <v>39</v>
      </c>
      <c r="H189" s="4">
        <v>4370</v>
      </c>
      <c r="I189" s="5">
        <v>123.45</v>
      </c>
      <c r="J189" s="5">
        <v>35.4</v>
      </c>
      <c r="K189" s="4">
        <v>3665</v>
      </c>
      <c r="L189" s="5">
        <v>136.72999999999999</v>
      </c>
      <c r="M189" s="5">
        <v>26.8</v>
      </c>
      <c r="N189" s="6" t="s">
        <v>492</v>
      </c>
      <c r="O189" s="13"/>
      <c r="P189" s="15">
        <f t="shared" si="16"/>
        <v>-0.16132723112128147</v>
      </c>
      <c r="Q189" s="16">
        <f t="shared" si="17"/>
        <v>-0.24293785310734459</v>
      </c>
      <c r="R189" t="s">
        <v>579</v>
      </c>
      <c r="T189" s="33" t="s">
        <v>491</v>
      </c>
      <c r="U189" s="33" t="s">
        <v>629</v>
      </c>
      <c r="V189" s="33" t="e">
        <f>VLOOKUP(T189,[2]Data!$A:$C,3,FALSE)</f>
        <v>#N/A</v>
      </c>
      <c r="W189" s="33">
        <f>VLOOKUP(U189,[2]Data!$B$8:$C$273,2,FALSE)</f>
        <v>274</v>
      </c>
      <c r="X189" s="33" t="s">
        <v>887</v>
      </c>
      <c r="Y189" s="33">
        <f t="shared" si="15"/>
        <v>13.375912408759124</v>
      </c>
      <c r="Z189" s="33" t="s">
        <v>592</v>
      </c>
      <c r="AA189" t="b">
        <f t="shared" si="14"/>
        <v>1</v>
      </c>
    </row>
    <row r="190" spans="1:27" ht="24.9" customHeight="1" x14ac:dyDescent="0.25">
      <c r="A190" s="2" t="s">
        <v>11</v>
      </c>
      <c r="B190" s="2" t="s">
        <v>12</v>
      </c>
      <c r="C190" s="2" t="s">
        <v>13</v>
      </c>
      <c r="D190" s="2" t="s">
        <v>349</v>
      </c>
      <c r="E190" s="2" t="s">
        <v>4</v>
      </c>
      <c r="F190" s="2" t="s">
        <v>2</v>
      </c>
      <c r="G190" s="2" t="s">
        <v>39</v>
      </c>
      <c r="H190" s="4">
        <v>4630</v>
      </c>
      <c r="I190" s="5">
        <v>128.56</v>
      </c>
      <c r="J190" s="5">
        <v>36.01</v>
      </c>
      <c r="K190" s="4">
        <v>6482</v>
      </c>
      <c r="L190" s="5">
        <v>129.59</v>
      </c>
      <c r="M190" s="5">
        <v>50.02</v>
      </c>
      <c r="N190" s="6" t="s">
        <v>350</v>
      </c>
      <c r="O190" s="13"/>
      <c r="P190" s="15">
        <f t="shared" si="16"/>
        <v>0.4</v>
      </c>
      <c r="Q190" s="16">
        <f t="shared" si="17"/>
        <v>0.38905859483476829</v>
      </c>
      <c r="R190" t="s">
        <v>579</v>
      </c>
      <c r="T190" s="33" t="s">
        <v>349</v>
      </c>
      <c r="U190" s="33" t="s">
        <v>792</v>
      </c>
      <c r="V190" s="33">
        <f>VLOOKUP(T190,[2]Data!$A:$C,3,FALSE)</f>
        <v>274</v>
      </c>
      <c r="W190" s="33">
        <f>VLOOKUP(U190,[2]Data!$B$8:$C$273,2,FALSE)</f>
        <v>274</v>
      </c>
      <c r="X190" s="33" t="s">
        <v>887</v>
      </c>
      <c r="Y190" s="33">
        <f t="shared" si="15"/>
        <v>23.656934306569344</v>
      </c>
      <c r="Z190" s="33" t="s">
        <v>592</v>
      </c>
      <c r="AA190" t="b">
        <f t="shared" si="14"/>
        <v>1</v>
      </c>
    </row>
    <row r="191" spans="1:27" ht="24.9" customHeight="1" x14ac:dyDescent="0.25">
      <c r="A191" s="2" t="s">
        <v>8</v>
      </c>
      <c r="B191" s="2" t="s">
        <v>9</v>
      </c>
      <c r="C191" s="2" t="s">
        <v>10</v>
      </c>
      <c r="D191" s="2" t="s">
        <v>122</v>
      </c>
      <c r="E191" s="2" t="s">
        <v>4</v>
      </c>
      <c r="F191" s="2" t="s">
        <v>2</v>
      </c>
      <c r="G191" s="2" t="s">
        <v>39</v>
      </c>
      <c r="H191" s="4">
        <v>5000</v>
      </c>
      <c r="I191" s="5">
        <v>138.82</v>
      </c>
      <c r="J191" s="5">
        <v>36.020000000000003</v>
      </c>
      <c r="K191" s="4">
        <v>5000</v>
      </c>
      <c r="L191" s="5">
        <v>149.25</v>
      </c>
      <c r="M191" s="5">
        <v>33.5</v>
      </c>
      <c r="N191" s="6" t="s">
        <v>123</v>
      </c>
      <c r="O191" s="13"/>
      <c r="P191" s="15">
        <f t="shared" si="16"/>
        <v>0</v>
      </c>
      <c r="Q191" s="16">
        <f t="shared" si="17"/>
        <v>-6.996113270405338E-2</v>
      </c>
      <c r="R191" t="s">
        <v>579</v>
      </c>
      <c r="T191" s="33" t="s">
        <v>122</v>
      </c>
      <c r="U191" s="33" t="s">
        <v>659</v>
      </c>
      <c r="V191" s="33">
        <f>VLOOKUP(T191,[2]Data!$A:$C,3,FALSE)</f>
        <v>272</v>
      </c>
      <c r="W191" s="33">
        <f>VLOOKUP(U191,[2]Data!$B$8:$C$273,2,FALSE)</f>
        <v>272</v>
      </c>
      <c r="X191" s="33" t="s">
        <v>887</v>
      </c>
      <c r="Y191" s="33">
        <f t="shared" si="15"/>
        <v>18.382352941176471</v>
      </c>
      <c r="Z191" s="33" t="s">
        <v>592</v>
      </c>
      <c r="AA191" t="b">
        <f t="shared" si="14"/>
        <v>1</v>
      </c>
    </row>
    <row r="192" spans="1:27" ht="24.9" customHeight="1" x14ac:dyDescent="0.25">
      <c r="A192" s="2" t="s">
        <v>8</v>
      </c>
      <c r="B192" s="2" t="s">
        <v>9</v>
      </c>
      <c r="C192" s="2" t="s">
        <v>10</v>
      </c>
      <c r="D192" s="2" t="s">
        <v>268</v>
      </c>
      <c r="E192" s="2" t="s">
        <v>4</v>
      </c>
      <c r="F192" s="2" t="s">
        <v>2</v>
      </c>
      <c r="G192" s="2" t="s">
        <v>39</v>
      </c>
      <c r="H192" s="4">
        <v>3845</v>
      </c>
      <c r="I192" s="5">
        <v>112.3</v>
      </c>
      <c r="J192" s="5">
        <v>34.24</v>
      </c>
      <c r="K192" s="4">
        <v>5465</v>
      </c>
      <c r="L192" s="5">
        <v>116.09</v>
      </c>
      <c r="M192" s="5">
        <v>47.07</v>
      </c>
      <c r="N192" s="6" t="s">
        <v>269</v>
      </c>
      <c r="O192" s="13"/>
      <c r="P192" s="15">
        <f t="shared" si="16"/>
        <v>0.42132639791937582</v>
      </c>
      <c r="Q192" s="16">
        <f t="shared" si="17"/>
        <v>0.3747079439252336</v>
      </c>
      <c r="R192" t="s">
        <v>579</v>
      </c>
      <c r="T192" s="33" t="s">
        <v>268</v>
      </c>
      <c r="U192" s="33" t="s">
        <v>852</v>
      </c>
      <c r="V192" s="33">
        <f>VLOOKUP(T192,[2]Data!$A:$C,3,FALSE)</f>
        <v>268</v>
      </c>
      <c r="W192" s="33">
        <f>VLOOKUP(U192,[2]Data!$B$8:$C$273,2,FALSE)</f>
        <v>268</v>
      </c>
      <c r="X192" s="33" t="s">
        <v>887</v>
      </c>
      <c r="Y192" s="33">
        <f t="shared" si="15"/>
        <v>20.39179104477612</v>
      </c>
      <c r="Z192" s="33" t="s">
        <v>592</v>
      </c>
      <c r="AA192" t="b">
        <f t="shared" si="14"/>
        <v>1</v>
      </c>
    </row>
    <row r="193" spans="1:27" ht="24.9" customHeight="1" x14ac:dyDescent="0.25">
      <c r="A193" s="2" t="s">
        <v>11</v>
      </c>
      <c r="B193" s="2" t="s">
        <v>12</v>
      </c>
      <c r="C193" s="2" t="s">
        <v>13</v>
      </c>
      <c r="D193" s="2" t="s">
        <v>298</v>
      </c>
      <c r="E193" s="2" t="s">
        <v>4</v>
      </c>
      <c r="F193" s="2" t="s">
        <v>2</v>
      </c>
      <c r="G193" s="2" t="s">
        <v>39</v>
      </c>
      <c r="H193" s="4">
        <v>4350</v>
      </c>
      <c r="I193" s="5">
        <v>112.07</v>
      </c>
      <c r="J193" s="5">
        <v>38.82</v>
      </c>
      <c r="K193" s="4">
        <v>4760</v>
      </c>
      <c r="L193" s="5">
        <v>113.53</v>
      </c>
      <c r="M193" s="5">
        <v>41.93</v>
      </c>
      <c r="N193" s="6" t="s">
        <v>299</v>
      </c>
      <c r="O193" s="13"/>
      <c r="P193" s="15">
        <f t="shared" si="16"/>
        <v>9.4252873563218389E-2</v>
      </c>
      <c r="Q193" s="16">
        <f t="shared" si="17"/>
        <v>8.0113343637300341E-2</v>
      </c>
      <c r="R193" t="s">
        <v>579</v>
      </c>
      <c r="T193" s="33" t="s">
        <v>298</v>
      </c>
      <c r="U193" s="33" t="s">
        <v>626</v>
      </c>
      <c r="V193" s="33">
        <f>VLOOKUP(T193,[2]Data!$A:$C,3,FALSE)</f>
        <v>262</v>
      </c>
      <c r="W193" s="33">
        <f>VLOOKUP(U193,[2]Data!$B$8:$C$273,2,FALSE)</f>
        <v>262</v>
      </c>
      <c r="X193" s="33" t="s">
        <v>887</v>
      </c>
      <c r="Y193" s="33">
        <f t="shared" si="15"/>
        <v>18.167938931297709</v>
      </c>
      <c r="Z193" s="33" t="s">
        <v>592</v>
      </c>
      <c r="AA193" t="b">
        <f t="shared" si="14"/>
        <v>1</v>
      </c>
    </row>
    <row r="194" spans="1:27" ht="24.9" customHeight="1" x14ac:dyDescent="0.25">
      <c r="A194" s="2" t="s">
        <v>11</v>
      </c>
      <c r="B194" s="2" t="s">
        <v>12</v>
      </c>
      <c r="C194" s="2" t="s">
        <v>13</v>
      </c>
      <c r="D194" s="2" t="s">
        <v>316</v>
      </c>
      <c r="E194" s="2" t="s">
        <v>4</v>
      </c>
      <c r="F194" s="2" t="s">
        <v>2</v>
      </c>
      <c r="G194" s="2" t="s">
        <v>39</v>
      </c>
      <c r="H194" s="4">
        <v>6200</v>
      </c>
      <c r="I194" s="5">
        <v>132.28</v>
      </c>
      <c r="J194" s="5">
        <v>46.87</v>
      </c>
      <c r="K194" s="4">
        <v>6200</v>
      </c>
      <c r="L194" s="5">
        <v>132.68</v>
      </c>
      <c r="M194" s="5">
        <v>46.73</v>
      </c>
      <c r="N194" s="6" t="s">
        <v>317</v>
      </c>
      <c r="O194" s="13"/>
      <c r="P194" s="15">
        <f t="shared" ref="P194:P199" si="18">(K194-H194)/H194</f>
        <v>0</v>
      </c>
      <c r="Q194" s="16">
        <f t="shared" ref="Q194:Q199" si="19">(M194-J194)/J194</f>
        <v>-2.9869852784297113E-3</v>
      </c>
      <c r="R194" t="s">
        <v>579</v>
      </c>
      <c r="T194" s="33" t="s">
        <v>316</v>
      </c>
      <c r="U194" s="33" t="s">
        <v>697</v>
      </c>
      <c r="V194" s="33">
        <f>VLOOKUP(T194,[2]Data!$A:$C,3,FALSE)</f>
        <v>258</v>
      </c>
      <c r="W194" s="33">
        <f>VLOOKUP(U194,[2]Data!$B$8:$C$273,2,FALSE)</f>
        <v>258</v>
      </c>
      <c r="X194" s="33" t="s">
        <v>887</v>
      </c>
      <c r="Y194" s="33">
        <f t="shared" si="15"/>
        <v>24.031007751937985</v>
      </c>
      <c r="Z194" s="33" t="s">
        <v>592</v>
      </c>
      <c r="AA194" t="b">
        <f t="shared" ref="AA194:AA257" si="20">T194=D194</f>
        <v>1</v>
      </c>
    </row>
    <row r="195" spans="1:27" ht="24.9" customHeight="1" x14ac:dyDescent="0.25">
      <c r="A195" s="2" t="s">
        <v>8</v>
      </c>
      <c r="B195" s="2" t="s">
        <v>9</v>
      </c>
      <c r="C195" s="2" t="s">
        <v>10</v>
      </c>
      <c r="D195" s="2" t="s">
        <v>185</v>
      </c>
      <c r="E195" s="2" t="s">
        <v>4</v>
      </c>
      <c r="F195" s="2" t="s">
        <v>2</v>
      </c>
      <c r="G195" s="2" t="s">
        <v>39</v>
      </c>
      <c r="H195" s="4">
        <v>10500</v>
      </c>
      <c r="I195" s="5">
        <v>162.88999999999999</v>
      </c>
      <c r="J195" s="5">
        <v>64.459999999999994</v>
      </c>
      <c r="K195" s="4">
        <v>10500</v>
      </c>
      <c r="L195" s="5">
        <v>170.11</v>
      </c>
      <c r="M195" s="5">
        <v>61.72</v>
      </c>
      <c r="N195" s="6" t="s">
        <v>186</v>
      </c>
      <c r="O195" s="13"/>
      <c r="P195" s="15">
        <f t="shared" si="18"/>
        <v>0</v>
      </c>
      <c r="Q195" s="16">
        <f t="shared" si="19"/>
        <v>-4.25069810735339E-2</v>
      </c>
      <c r="R195" t="s">
        <v>578</v>
      </c>
      <c r="T195" s="33" t="s">
        <v>185</v>
      </c>
      <c r="U195" s="33" t="s">
        <v>737</v>
      </c>
      <c r="V195" s="33">
        <f>VLOOKUP(T195,[2]Data!$A:$C,3,FALSE)</f>
        <v>245</v>
      </c>
      <c r="W195" s="33">
        <f>VLOOKUP(U195,[2]Data!$B$8:$C$273,2,FALSE)</f>
        <v>245</v>
      </c>
      <c r="X195" s="33" t="s">
        <v>888</v>
      </c>
      <c r="Y195" s="33">
        <f t="shared" ref="Y195:Y258" si="21">K195/W195</f>
        <v>42.857142857142854</v>
      </c>
      <c r="Z195" s="33" t="s">
        <v>592</v>
      </c>
      <c r="AA195" t="b">
        <f t="shared" si="20"/>
        <v>1</v>
      </c>
    </row>
    <row r="196" spans="1:27" ht="24.9" customHeight="1" x14ac:dyDescent="0.25">
      <c r="A196" s="2" t="s">
        <v>8</v>
      </c>
      <c r="B196" s="2" t="s">
        <v>9</v>
      </c>
      <c r="C196" s="2" t="s">
        <v>10</v>
      </c>
      <c r="D196" s="2" t="s">
        <v>79</v>
      </c>
      <c r="E196" s="2" t="s">
        <v>4</v>
      </c>
      <c r="F196" s="2" t="s">
        <v>2</v>
      </c>
      <c r="G196" s="2" t="s">
        <v>39</v>
      </c>
      <c r="H196" s="4">
        <v>1100</v>
      </c>
      <c r="I196" s="5">
        <v>154.02000000000001</v>
      </c>
      <c r="J196" s="5">
        <v>7.14</v>
      </c>
      <c r="K196" s="4">
        <v>1100</v>
      </c>
      <c r="L196" s="5">
        <v>158.01</v>
      </c>
      <c r="M196" s="5">
        <v>6.96</v>
      </c>
      <c r="N196" s="6" t="s">
        <v>80</v>
      </c>
      <c r="O196" s="13"/>
      <c r="P196" s="15">
        <f t="shared" si="18"/>
        <v>0</v>
      </c>
      <c r="Q196" s="16">
        <f t="shared" si="19"/>
        <v>-2.5210084033613408E-2</v>
      </c>
      <c r="R196" t="s">
        <v>579</v>
      </c>
      <c r="T196" s="33" t="s">
        <v>79</v>
      </c>
      <c r="U196" s="33" t="s">
        <v>614</v>
      </c>
      <c r="V196" s="33">
        <f>VLOOKUP(T196,[2]Data!$A:$C,3,FALSE)</f>
        <v>243</v>
      </c>
      <c r="W196" s="33">
        <f>VLOOKUP(U196,[2]Data!$B$8:$C$273,2,FALSE)</f>
        <v>243</v>
      </c>
      <c r="X196" s="33" t="s">
        <v>888</v>
      </c>
      <c r="Y196" s="33">
        <f t="shared" si="21"/>
        <v>4.5267489711934159</v>
      </c>
      <c r="Z196" s="33" t="s">
        <v>592</v>
      </c>
      <c r="AA196" t="b">
        <f t="shared" si="20"/>
        <v>1</v>
      </c>
    </row>
    <row r="197" spans="1:27" ht="24.9" customHeight="1" x14ac:dyDescent="0.25">
      <c r="A197" s="2" t="s">
        <v>22</v>
      </c>
      <c r="B197" s="2" t="s">
        <v>23</v>
      </c>
      <c r="C197" s="2" t="s">
        <v>24</v>
      </c>
      <c r="D197" s="2" t="s">
        <v>534</v>
      </c>
      <c r="E197" s="2" t="s">
        <v>4</v>
      </c>
      <c r="F197" s="2" t="s">
        <v>2</v>
      </c>
      <c r="G197" s="2" t="s">
        <v>39</v>
      </c>
      <c r="H197" s="4">
        <v>500</v>
      </c>
      <c r="I197" s="5">
        <v>98.67</v>
      </c>
      <c r="J197" s="5">
        <v>5.07</v>
      </c>
      <c r="K197" s="4">
        <v>500</v>
      </c>
      <c r="L197" s="5">
        <v>100.19</v>
      </c>
      <c r="M197" s="5">
        <v>4.99</v>
      </c>
      <c r="N197" s="6" t="s">
        <v>535</v>
      </c>
      <c r="O197" s="13"/>
      <c r="P197" s="15">
        <f t="shared" si="18"/>
        <v>0</v>
      </c>
      <c r="Q197" s="16">
        <f t="shared" si="19"/>
        <v>-1.577909270216964E-2</v>
      </c>
      <c r="R197" t="s">
        <v>579</v>
      </c>
      <c r="T197" s="33" t="s">
        <v>534</v>
      </c>
      <c r="U197" s="33" t="s">
        <v>773</v>
      </c>
      <c r="V197" s="33">
        <f>VLOOKUP(T197,[2]Data!$A:$C,3,FALSE)</f>
        <v>242</v>
      </c>
      <c r="W197" s="33">
        <f>VLOOKUP(U197,[2]Data!$B$8:$C$273,2,FALSE)</f>
        <v>242</v>
      </c>
      <c r="X197" s="33" t="s">
        <v>888</v>
      </c>
      <c r="Y197" s="33">
        <f t="shared" si="21"/>
        <v>2.0661157024793386</v>
      </c>
      <c r="Z197" s="33" t="s">
        <v>591</v>
      </c>
      <c r="AA197" t="b">
        <f t="shared" si="20"/>
        <v>1</v>
      </c>
    </row>
    <row r="198" spans="1:27" ht="24.9" customHeight="1" x14ac:dyDescent="0.25">
      <c r="A198" s="2" t="s">
        <v>8</v>
      </c>
      <c r="B198" s="2" t="s">
        <v>9</v>
      </c>
      <c r="C198" s="2" t="s">
        <v>10</v>
      </c>
      <c r="D198" s="2" t="s">
        <v>64</v>
      </c>
      <c r="E198" s="2" t="s">
        <v>4</v>
      </c>
      <c r="F198" s="2" t="s">
        <v>2</v>
      </c>
      <c r="G198" s="2" t="s">
        <v>39</v>
      </c>
      <c r="H198" s="4">
        <v>1650</v>
      </c>
      <c r="I198" s="5">
        <v>133.16999999999999</v>
      </c>
      <c r="J198" s="5">
        <v>12.39</v>
      </c>
      <c r="K198" s="4">
        <v>1950</v>
      </c>
      <c r="L198" s="5">
        <v>143.44999999999999</v>
      </c>
      <c r="M198" s="5">
        <v>13.59</v>
      </c>
      <c r="N198" s="6" t="s">
        <v>65</v>
      </c>
      <c r="O198" s="13"/>
      <c r="P198" s="15">
        <f t="shared" si="18"/>
        <v>0.18181818181818182</v>
      </c>
      <c r="Q198" s="16">
        <f t="shared" si="19"/>
        <v>9.6852300242130693E-2</v>
      </c>
      <c r="R198" t="s">
        <v>579</v>
      </c>
      <c r="T198" s="33" t="s">
        <v>64</v>
      </c>
      <c r="U198" s="33" t="s">
        <v>598</v>
      </c>
      <c r="V198" s="33">
        <f>VLOOKUP(T198,[2]Data!$A:$C,3,FALSE)</f>
        <v>241</v>
      </c>
      <c r="W198" s="33">
        <f>VLOOKUP(U198,[2]Data!$B$8:$C$273,2,FALSE)</f>
        <v>241</v>
      </c>
      <c r="X198" s="33" t="s">
        <v>888</v>
      </c>
      <c r="Y198" s="33">
        <f t="shared" si="21"/>
        <v>8.0912863070539416</v>
      </c>
      <c r="Z198" s="33" t="s">
        <v>592</v>
      </c>
      <c r="AA198" t="b">
        <f t="shared" si="20"/>
        <v>1</v>
      </c>
    </row>
    <row r="199" spans="1:27" ht="24.9" customHeight="1" x14ac:dyDescent="0.25">
      <c r="A199" s="2" t="s">
        <v>8</v>
      </c>
      <c r="B199" s="2" t="s">
        <v>9</v>
      </c>
      <c r="C199" s="2" t="s">
        <v>10</v>
      </c>
      <c r="D199" s="2" t="s">
        <v>102</v>
      </c>
      <c r="E199" s="2" t="s">
        <v>4</v>
      </c>
      <c r="F199" s="2" t="s">
        <v>2</v>
      </c>
      <c r="G199" s="2" t="s">
        <v>39</v>
      </c>
      <c r="H199" s="4">
        <v>1796</v>
      </c>
      <c r="I199" s="5">
        <v>115.66</v>
      </c>
      <c r="J199" s="5">
        <v>15.53</v>
      </c>
      <c r="K199" s="4">
        <v>2010</v>
      </c>
      <c r="L199" s="5">
        <v>120.41</v>
      </c>
      <c r="M199" s="5">
        <v>16.690000000000001</v>
      </c>
      <c r="N199" s="6" t="s">
        <v>103</v>
      </c>
      <c r="O199" s="13"/>
      <c r="P199" s="15">
        <f t="shared" si="18"/>
        <v>0.11915367483296214</v>
      </c>
      <c r="Q199" s="16">
        <f t="shared" si="19"/>
        <v>7.469414037347083E-2</v>
      </c>
      <c r="R199" t="s">
        <v>579</v>
      </c>
      <c r="T199" s="33" t="s">
        <v>102</v>
      </c>
      <c r="U199" s="33" t="s">
        <v>634</v>
      </c>
      <c r="V199" s="33">
        <f>VLOOKUP(T199,[2]Data!$A:$C,3,FALSE)</f>
        <v>241</v>
      </c>
      <c r="W199" s="33">
        <f>VLOOKUP(U199,[2]Data!$B$8:$C$273,2,FALSE)</f>
        <v>241</v>
      </c>
      <c r="X199" s="33" t="s">
        <v>888</v>
      </c>
      <c r="Y199" s="33">
        <f t="shared" si="21"/>
        <v>8.3402489626556022</v>
      </c>
      <c r="Z199" s="33" t="s">
        <v>592</v>
      </c>
      <c r="AA199" t="b">
        <f t="shared" si="20"/>
        <v>1</v>
      </c>
    </row>
    <row r="200" spans="1:27" ht="24.9" customHeight="1" x14ac:dyDescent="0.25">
      <c r="A200" s="2" t="s">
        <v>11</v>
      </c>
      <c r="B200" s="2" t="s">
        <v>12</v>
      </c>
      <c r="C200" s="2" t="s">
        <v>13</v>
      </c>
      <c r="D200" s="2" t="s">
        <v>341</v>
      </c>
      <c r="E200" s="2" t="s">
        <v>4</v>
      </c>
      <c r="F200" s="2" t="s">
        <v>2</v>
      </c>
      <c r="G200" s="2" t="s">
        <v>38</v>
      </c>
      <c r="H200" s="4">
        <v>0</v>
      </c>
      <c r="I200" s="5">
        <v>96.41</v>
      </c>
      <c r="J200" s="5">
        <v>0</v>
      </c>
      <c r="K200" s="4">
        <v>0</v>
      </c>
      <c r="L200" s="5">
        <v>97.03</v>
      </c>
      <c r="M200" s="5">
        <v>0</v>
      </c>
      <c r="N200" s="6" t="s">
        <v>342</v>
      </c>
      <c r="O200" s="13"/>
      <c r="P200" s="15"/>
      <c r="Q200" s="16"/>
      <c r="R200" t="s">
        <v>580</v>
      </c>
      <c r="T200" s="33" t="s">
        <v>341</v>
      </c>
      <c r="U200" s="33" t="s">
        <v>774</v>
      </c>
      <c r="V200" s="33">
        <f>VLOOKUP(T200,[2]Data!$A:$C,3,FALSE)</f>
        <v>239</v>
      </c>
      <c r="W200" s="33">
        <f>VLOOKUP(U200,[2]Data!$B$8:$C$273,2,FALSE)</f>
        <v>239</v>
      </c>
      <c r="X200" s="33" t="s">
        <v>888</v>
      </c>
      <c r="Y200" s="33">
        <f t="shared" si="21"/>
        <v>0</v>
      </c>
      <c r="Z200" s="33" t="s">
        <v>591</v>
      </c>
      <c r="AA200" t="b">
        <f t="shared" si="20"/>
        <v>1</v>
      </c>
    </row>
    <row r="201" spans="1:27" ht="24.9" customHeight="1" x14ac:dyDescent="0.25">
      <c r="A201" s="2" t="s">
        <v>8</v>
      </c>
      <c r="B201" s="2" t="s">
        <v>9</v>
      </c>
      <c r="C201" s="2" t="s">
        <v>10</v>
      </c>
      <c r="D201" s="2" t="s">
        <v>256</v>
      </c>
      <c r="E201" s="2" t="s">
        <v>4</v>
      </c>
      <c r="F201" s="2" t="s">
        <v>2</v>
      </c>
      <c r="G201" s="2" t="s">
        <v>39</v>
      </c>
      <c r="H201" s="4">
        <v>10500</v>
      </c>
      <c r="I201" s="5">
        <v>147.72</v>
      </c>
      <c r="J201" s="5">
        <v>71.08</v>
      </c>
      <c r="K201" s="4">
        <v>10500</v>
      </c>
      <c r="L201" s="5">
        <v>152.09</v>
      </c>
      <c r="M201" s="5">
        <v>69.040000000000006</v>
      </c>
      <c r="N201" s="6" t="s">
        <v>257</v>
      </c>
      <c r="O201" s="13"/>
      <c r="P201" s="15">
        <f t="shared" ref="P201:P210" si="22">(K201-H201)/H201</f>
        <v>0</v>
      </c>
      <c r="Q201" s="16">
        <f t="shared" ref="Q201:Q210" si="23">(M201-J201)/J201</f>
        <v>-2.8700056274620037E-2</v>
      </c>
      <c r="R201" t="s">
        <v>578</v>
      </c>
      <c r="T201" s="33" t="s">
        <v>256</v>
      </c>
      <c r="U201" s="33" t="s">
        <v>837</v>
      </c>
      <c r="V201" s="33">
        <f>VLOOKUP(T201,[2]Data!$A:$C,3,FALSE)</f>
        <v>239</v>
      </c>
      <c r="W201" s="33">
        <f>VLOOKUP(U201,[2]Data!$B$8:$C$273,2,FALSE)</f>
        <v>239</v>
      </c>
      <c r="X201" s="33" t="s">
        <v>888</v>
      </c>
      <c r="Y201" s="33">
        <f t="shared" si="21"/>
        <v>43.93305439330544</v>
      </c>
      <c r="Z201" s="33" t="s">
        <v>592</v>
      </c>
      <c r="AA201" t="b">
        <f t="shared" si="20"/>
        <v>1</v>
      </c>
    </row>
    <row r="202" spans="1:27" ht="24.9" customHeight="1" x14ac:dyDescent="0.25">
      <c r="A202" s="2" t="s">
        <v>11</v>
      </c>
      <c r="B202" s="2" t="s">
        <v>12</v>
      </c>
      <c r="C202" s="2" t="s">
        <v>13</v>
      </c>
      <c r="D202" s="2" t="s">
        <v>365</v>
      </c>
      <c r="E202" s="2" t="s">
        <v>4</v>
      </c>
      <c r="F202" s="2" t="s">
        <v>2</v>
      </c>
      <c r="G202" s="2" t="s">
        <v>39</v>
      </c>
      <c r="H202" s="4">
        <v>4000</v>
      </c>
      <c r="I202" s="5">
        <v>131.97999999999999</v>
      </c>
      <c r="J202" s="5">
        <v>30.31</v>
      </c>
      <c r="K202" s="4">
        <v>5000</v>
      </c>
      <c r="L202" s="5">
        <v>132.94</v>
      </c>
      <c r="M202" s="5">
        <v>37.61</v>
      </c>
      <c r="N202" s="6" t="s">
        <v>366</v>
      </c>
      <c r="O202" s="13"/>
      <c r="P202" s="15">
        <f t="shared" si="22"/>
        <v>0.25</v>
      </c>
      <c r="Q202" s="16">
        <f t="shared" si="23"/>
        <v>0.24084460574067967</v>
      </c>
      <c r="R202" t="s">
        <v>579</v>
      </c>
      <c r="T202" s="33" t="s">
        <v>365</v>
      </c>
      <c r="U202" s="33" t="s">
        <v>844</v>
      </c>
      <c r="V202" s="33">
        <f>VLOOKUP(T202,[2]Data!$A:$C,3,FALSE)</f>
        <v>238</v>
      </c>
      <c r="W202" s="33">
        <f>VLOOKUP(U202,[2]Data!$B$8:$C$273,2,FALSE)</f>
        <v>238</v>
      </c>
      <c r="X202" s="33" t="s">
        <v>888</v>
      </c>
      <c r="Y202" s="33">
        <f t="shared" si="21"/>
        <v>21.008403361344538</v>
      </c>
      <c r="Z202" s="33" t="s">
        <v>592</v>
      </c>
      <c r="AA202" t="b">
        <f t="shared" si="20"/>
        <v>1</v>
      </c>
    </row>
    <row r="203" spans="1:27" ht="24.9" customHeight="1" x14ac:dyDescent="0.25">
      <c r="A203" s="2" t="s">
        <v>8</v>
      </c>
      <c r="B203" s="2" t="s">
        <v>9</v>
      </c>
      <c r="C203" s="2" t="s">
        <v>10</v>
      </c>
      <c r="D203" s="2" t="s">
        <v>138</v>
      </c>
      <c r="E203" s="2" t="s">
        <v>4</v>
      </c>
      <c r="F203" s="2" t="s">
        <v>2</v>
      </c>
      <c r="G203" s="2" t="s">
        <v>39</v>
      </c>
      <c r="H203" s="4">
        <v>7941</v>
      </c>
      <c r="I203" s="5">
        <v>154.37</v>
      </c>
      <c r="J203" s="5">
        <v>51.44</v>
      </c>
      <c r="K203" s="4">
        <v>8180</v>
      </c>
      <c r="L203" s="5">
        <v>158.47999999999999</v>
      </c>
      <c r="M203" s="5">
        <v>51.61</v>
      </c>
      <c r="N203" s="6" t="s">
        <v>139</v>
      </c>
      <c r="O203" s="13"/>
      <c r="P203" s="15">
        <f t="shared" si="22"/>
        <v>3.0096965117743357E-2</v>
      </c>
      <c r="Q203" s="16">
        <f t="shared" si="23"/>
        <v>3.3048211508553988E-3</v>
      </c>
      <c r="R203" t="s">
        <v>579</v>
      </c>
      <c r="T203" s="33" t="s">
        <v>138</v>
      </c>
      <c r="U203" s="33" t="s">
        <v>670</v>
      </c>
      <c r="V203" s="33">
        <f>VLOOKUP(T203,[2]Data!$A:$C,3,FALSE)</f>
        <v>237</v>
      </c>
      <c r="W203" s="33">
        <f>VLOOKUP(U203,[2]Data!$B$8:$C$273,2,FALSE)</f>
        <v>237</v>
      </c>
      <c r="X203" s="33" t="s">
        <v>888</v>
      </c>
      <c r="Y203" s="33">
        <f t="shared" si="21"/>
        <v>34.514767932489448</v>
      </c>
      <c r="Z203" s="33" t="s">
        <v>592</v>
      </c>
      <c r="AA203" t="b">
        <f t="shared" si="20"/>
        <v>1</v>
      </c>
    </row>
    <row r="204" spans="1:27" ht="24.9" customHeight="1" x14ac:dyDescent="0.25">
      <c r="A204" s="2" t="s">
        <v>8</v>
      </c>
      <c r="B204" s="2" t="s">
        <v>9</v>
      </c>
      <c r="C204" s="2" t="s">
        <v>10</v>
      </c>
      <c r="D204" s="2" t="s">
        <v>191</v>
      </c>
      <c r="E204" s="2" t="s">
        <v>4</v>
      </c>
      <c r="F204" s="2" t="s">
        <v>2</v>
      </c>
      <c r="G204" s="2" t="s">
        <v>39</v>
      </c>
      <c r="H204" s="4">
        <v>8000</v>
      </c>
      <c r="I204" s="5">
        <v>161.04</v>
      </c>
      <c r="J204" s="5">
        <v>49.68</v>
      </c>
      <c r="K204" s="4">
        <v>8750</v>
      </c>
      <c r="L204" s="5">
        <v>177.55</v>
      </c>
      <c r="M204" s="5">
        <v>49.28</v>
      </c>
      <c r="N204" s="6" t="s">
        <v>192</v>
      </c>
      <c r="O204" s="13"/>
      <c r="P204" s="15">
        <f t="shared" si="22"/>
        <v>9.375E-2</v>
      </c>
      <c r="Q204" s="16">
        <f t="shared" si="23"/>
        <v>-8.051529790660197E-3</v>
      </c>
      <c r="R204" t="s">
        <v>579</v>
      </c>
      <c r="T204" s="33" t="s">
        <v>191</v>
      </c>
      <c r="U204" s="33" t="s">
        <v>744</v>
      </c>
      <c r="V204" s="33">
        <f>VLOOKUP(T204,[2]Data!$A:$C,3,FALSE)</f>
        <v>232</v>
      </c>
      <c r="W204" s="33">
        <f>VLOOKUP(U204,[2]Data!$B$8:$C$273,2,FALSE)</f>
        <v>232</v>
      </c>
      <c r="X204" s="33" t="s">
        <v>888</v>
      </c>
      <c r="Y204" s="33">
        <f t="shared" si="21"/>
        <v>37.71551724137931</v>
      </c>
      <c r="Z204" s="33" t="s">
        <v>592</v>
      </c>
      <c r="AA204" t="b">
        <f t="shared" si="20"/>
        <v>1</v>
      </c>
    </row>
    <row r="205" spans="1:27" ht="24.9" customHeight="1" x14ac:dyDescent="0.25">
      <c r="A205" s="2" t="s">
        <v>8</v>
      </c>
      <c r="B205" s="2" t="s">
        <v>9</v>
      </c>
      <c r="C205" s="2" t="s">
        <v>10</v>
      </c>
      <c r="D205" s="2" t="s">
        <v>278</v>
      </c>
      <c r="E205" s="2" t="s">
        <v>4</v>
      </c>
      <c r="F205" s="2" t="s">
        <v>2</v>
      </c>
      <c r="G205" s="2" t="s">
        <v>39</v>
      </c>
      <c r="H205" s="4">
        <v>1600</v>
      </c>
      <c r="I205" s="5">
        <v>105.55</v>
      </c>
      <c r="J205" s="5">
        <v>15.16</v>
      </c>
      <c r="K205" s="4">
        <v>1750</v>
      </c>
      <c r="L205" s="5">
        <v>105.74</v>
      </c>
      <c r="M205" s="5">
        <v>16.55</v>
      </c>
      <c r="N205" s="6" t="s">
        <v>279</v>
      </c>
      <c r="O205" s="13"/>
      <c r="P205" s="15">
        <f t="shared" si="22"/>
        <v>9.375E-2</v>
      </c>
      <c r="Q205" s="16">
        <f t="shared" si="23"/>
        <v>9.1688654353562035E-2</v>
      </c>
      <c r="R205" t="s">
        <v>579</v>
      </c>
      <c r="T205" s="33" t="s">
        <v>278</v>
      </c>
      <c r="U205" s="33" t="s">
        <v>860</v>
      </c>
      <c r="V205" s="33">
        <f>VLOOKUP(T205,[2]Data!$A:$C,3,FALSE)</f>
        <v>226</v>
      </c>
      <c r="W205" s="33">
        <f>VLOOKUP(U205,[2]Data!$B$8:$C$273,2,FALSE)</f>
        <v>226</v>
      </c>
      <c r="X205" s="33" t="s">
        <v>888</v>
      </c>
      <c r="Y205" s="33">
        <f t="shared" si="21"/>
        <v>7.7433628318584073</v>
      </c>
      <c r="Z205" s="33" t="s">
        <v>592</v>
      </c>
      <c r="AA205" t="b">
        <f t="shared" si="20"/>
        <v>1</v>
      </c>
    </row>
    <row r="206" spans="1:27" ht="24.9" customHeight="1" x14ac:dyDescent="0.25">
      <c r="A206" s="2" t="s">
        <v>8</v>
      </c>
      <c r="B206" s="2" t="s">
        <v>9</v>
      </c>
      <c r="C206" s="2" t="s">
        <v>10</v>
      </c>
      <c r="D206" s="2" t="s">
        <v>126</v>
      </c>
      <c r="E206" s="2" t="s">
        <v>4</v>
      </c>
      <c r="F206" s="2" t="s">
        <v>2</v>
      </c>
      <c r="G206" s="2" t="s">
        <v>39</v>
      </c>
      <c r="H206" s="4">
        <v>7710</v>
      </c>
      <c r="I206" s="5">
        <v>167.32</v>
      </c>
      <c r="J206" s="5">
        <v>46.08</v>
      </c>
      <c r="K206" s="4">
        <v>10240</v>
      </c>
      <c r="L206" s="5">
        <v>190.56</v>
      </c>
      <c r="M206" s="5">
        <v>53.74</v>
      </c>
      <c r="N206" s="6" t="s">
        <v>127</v>
      </c>
      <c r="O206" s="13"/>
      <c r="P206" s="15">
        <f t="shared" si="22"/>
        <v>0.32814526588845655</v>
      </c>
      <c r="Q206" s="16">
        <f t="shared" si="23"/>
        <v>0.16623263888888898</v>
      </c>
      <c r="R206" t="s">
        <v>578</v>
      </c>
      <c r="T206" s="33" t="s">
        <v>126</v>
      </c>
      <c r="U206" s="33" t="s">
        <v>662</v>
      </c>
      <c r="V206" s="33">
        <f>VLOOKUP(T206,[2]Data!$A:$C,3,FALSE)</f>
        <v>217</v>
      </c>
      <c r="W206" s="33">
        <f>VLOOKUP(U206,[2]Data!$B$8:$C$273,2,FALSE)</f>
        <v>217</v>
      </c>
      <c r="X206" s="33" t="s">
        <v>888</v>
      </c>
      <c r="Y206" s="33">
        <f t="shared" si="21"/>
        <v>47.1889400921659</v>
      </c>
      <c r="Z206" s="33" t="s">
        <v>592</v>
      </c>
      <c r="AA206" t="b">
        <f t="shared" si="20"/>
        <v>1</v>
      </c>
    </row>
    <row r="207" spans="1:27" ht="24.9" customHeight="1" x14ac:dyDescent="0.25">
      <c r="A207" s="2" t="s">
        <v>8</v>
      </c>
      <c r="B207" s="2" t="s">
        <v>9</v>
      </c>
      <c r="C207" s="2" t="s">
        <v>10</v>
      </c>
      <c r="D207" s="2" t="s">
        <v>157</v>
      </c>
      <c r="E207" s="2" t="s">
        <v>4</v>
      </c>
      <c r="F207" s="2" t="s">
        <v>2</v>
      </c>
      <c r="G207" s="2" t="s">
        <v>39</v>
      </c>
      <c r="H207" s="4">
        <v>5500</v>
      </c>
      <c r="I207" s="5">
        <v>124.96</v>
      </c>
      <c r="J207" s="5">
        <v>44.01</v>
      </c>
      <c r="K207" s="4">
        <v>6000</v>
      </c>
      <c r="L207" s="5">
        <v>130.33000000000001</v>
      </c>
      <c r="M207" s="5">
        <v>46.04</v>
      </c>
      <c r="N207" s="6" t="s">
        <v>158</v>
      </c>
      <c r="O207" s="13"/>
      <c r="P207" s="15">
        <f t="shared" si="22"/>
        <v>9.0909090909090912E-2</v>
      </c>
      <c r="Q207" s="16">
        <f t="shared" si="23"/>
        <v>4.612588048170873E-2</v>
      </c>
      <c r="R207" t="s">
        <v>579</v>
      </c>
      <c r="T207" s="33" t="s">
        <v>157</v>
      </c>
      <c r="U207" s="33" t="s">
        <v>686</v>
      </c>
      <c r="V207" s="33">
        <f>VLOOKUP(T207,[2]Data!$A:$C,3,FALSE)</f>
        <v>216</v>
      </c>
      <c r="W207" s="33">
        <f>VLOOKUP(U207,[2]Data!$B$8:$C$273,2,FALSE)</f>
        <v>216</v>
      </c>
      <c r="X207" s="33" t="s">
        <v>888</v>
      </c>
      <c r="Y207" s="33">
        <f t="shared" si="21"/>
        <v>27.777777777777779</v>
      </c>
      <c r="Z207" s="33" t="s">
        <v>592</v>
      </c>
      <c r="AA207" t="b">
        <f t="shared" si="20"/>
        <v>1</v>
      </c>
    </row>
    <row r="208" spans="1:27" ht="24.9" customHeight="1" x14ac:dyDescent="0.25">
      <c r="A208" s="2" t="s">
        <v>18</v>
      </c>
      <c r="B208" s="2" t="s">
        <v>19</v>
      </c>
      <c r="C208" s="2" t="s">
        <v>20</v>
      </c>
      <c r="D208" s="2" t="s">
        <v>406</v>
      </c>
      <c r="E208" s="2" t="s">
        <v>4</v>
      </c>
      <c r="F208" s="2" t="s">
        <v>2</v>
      </c>
      <c r="G208" s="2" t="s">
        <v>39</v>
      </c>
      <c r="H208" s="4">
        <v>2472</v>
      </c>
      <c r="I208" s="5">
        <v>92.15</v>
      </c>
      <c r="J208" s="5">
        <v>26.83</v>
      </c>
      <c r="K208" s="4">
        <v>2472</v>
      </c>
      <c r="L208" s="5">
        <v>94.82</v>
      </c>
      <c r="M208" s="5">
        <v>26.07</v>
      </c>
      <c r="N208" s="6" t="s">
        <v>407</v>
      </c>
      <c r="O208" s="13"/>
      <c r="P208" s="15">
        <f t="shared" si="22"/>
        <v>0</v>
      </c>
      <c r="Q208" s="16">
        <f t="shared" si="23"/>
        <v>-2.8326500186358482E-2</v>
      </c>
      <c r="R208" t="s">
        <v>579</v>
      </c>
      <c r="T208" s="33" t="s">
        <v>406</v>
      </c>
      <c r="U208" s="33" t="s">
        <v>687</v>
      </c>
      <c r="V208" s="33">
        <f>VLOOKUP(T208,[2]Data!$A:$C,3,FALSE)</f>
        <v>214</v>
      </c>
      <c r="W208" s="33">
        <f>VLOOKUP(U208,[2]Data!$B$8:$C$273,2,FALSE)</f>
        <v>214</v>
      </c>
      <c r="X208" s="33" t="s">
        <v>888</v>
      </c>
      <c r="Y208" s="33">
        <f t="shared" si="21"/>
        <v>11.551401869158878</v>
      </c>
      <c r="Z208" s="33" t="s">
        <v>592</v>
      </c>
      <c r="AA208" t="b">
        <f t="shared" si="20"/>
        <v>1</v>
      </c>
    </row>
    <row r="209" spans="1:27" ht="24.9" customHeight="1" x14ac:dyDescent="0.25">
      <c r="A209" s="2" t="s">
        <v>22</v>
      </c>
      <c r="B209" s="2" t="s">
        <v>23</v>
      </c>
      <c r="C209" s="2" t="s">
        <v>24</v>
      </c>
      <c r="D209" s="2" t="s">
        <v>43</v>
      </c>
      <c r="E209" s="2" t="s">
        <v>4</v>
      </c>
      <c r="F209" s="2" t="s">
        <v>2</v>
      </c>
      <c r="G209" s="2" t="s">
        <v>39</v>
      </c>
      <c r="H209" s="4">
        <v>9750</v>
      </c>
      <c r="I209" s="5">
        <v>160.37</v>
      </c>
      <c r="J209" s="5">
        <v>60.8</v>
      </c>
      <c r="K209" s="4">
        <v>9750</v>
      </c>
      <c r="L209" s="5">
        <v>174.59</v>
      </c>
      <c r="M209" s="5">
        <v>55.85</v>
      </c>
      <c r="N209" s="6" t="s">
        <v>495</v>
      </c>
      <c r="O209" s="13"/>
      <c r="P209" s="15">
        <f t="shared" si="22"/>
        <v>0</v>
      </c>
      <c r="Q209" s="16">
        <f t="shared" si="23"/>
        <v>-8.1414473684210453E-2</v>
      </c>
      <c r="R209" t="s">
        <v>579</v>
      </c>
      <c r="T209" s="33" t="s">
        <v>43</v>
      </c>
      <c r="U209" s="33" t="s">
        <v>642</v>
      </c>
      <c r="V209" s="33" t="e">
        <f>VLOOKUP(T209,[2]Data!$A:$C,3,FALSE)</f>
        <v>#N/A</v>
      </c>
      <c r="W209" s="33">
        <f>VLOOKUP(U209,[2]Data!$B$8:$C$273,2,FALSE)</f>
        <v>213</v>
      </c>
      <c r="X209" s="33" t="s">
        <v>888</v>
      </c>
      <c r="Y209" s="33">
        <f t="shared" si="21"/>
        <v>45.774647887323944</v>
      </c>
      <c r="Z209" s="33" t="s">
        <v>592</v>
      </c>
      <c r="AA209" t="b">
        <f t="shared" si="20"/>
        <v>1</v>
      </c>
    </row>
    <row r="210" spans="1:27" ht="24.9" customHeight="1" x14ac:dyDescent="0.25">
      <c r="A210" s="2" t="s">
        <v>18</v>
      </c>
      <c r="B210" s="2" t="s">
        <v>19</v>
      </c>
      <c r="C210" s="2" t="s">
        <v>20</v>
      </c>
      <c r="D210" s="2" t="s">
        <v>422</v>
      </c>
      <c r="E210" s="2" t="s">
        <v>4</v>
      </c>
      <c r="F210" s="2" t="s">
        <v>2</v>
      </c>
      <c r="G210" s="2" t="s">
        <v>39</v>
      </c>
      <c r="H210" s="4">
        <v>5250</v>
      </c>
      <c r="I210" s="5">
        <v>109.09</v>
      </c>
      <c r="J210" s="5">
        <v>48.13</v>
      </c>
      <c r="K210" s="4">
        <v>5720</v>
      </c>
      <c r="L210" s="5">
        <v>115.15</v>
      </c>
      <c r="M210" s="5">
        <v>49.67</v>
      </c>
      <c r="N210" s="6" t="s">
        <v>423</v>
      </c>
      <c r="O210" s="13"/>
      <c r="P210" s="15">
        <f t="shared" si="22"/>
        <v>8.9523809523809519E-2</v>
      </c>
      <c r="Q210" s="16">
        <f t="shared" si="23"/>
        <v>3.1996675670060232E-2</v>
      </c>
      <c r="R210" t="s">
        <v>579</v>
      </c>
      <c r="T210" s="33" t="s">
        <v>422</v>
      </c>
      <c r="U210" s="33" t="s">
        <v>708</v>
      </c>
      <c r="V210" s="33">
        <f>VLOOKUP(T210,[2]Data!$A:$C,3,FALSE)</f>
        <v>211</v>
      </c>
      <c r="W210" s="33">
        <f>VLOOKUP(U210,[2]Data!$B$8:$C$273,2,FALSE)</f>
        <v>211</v>
      </c>
      <c r="X210" s="33" t="s">
        <v>888</v>
      </c>
      <c r="Y210" s="33">
        <f t="shared" si="21"/>
        <v>27.109004739336491</v>
      </c>
      <c r="Z210" s="33" t="s">
        <v>592</v>
      </c>
      <c r="AA210" t="b">
        <f t="shared" si="20"/>
        <v>1</v>
      </c>
    </row>
    <row r="211" spans="1:27" ht="24.9" customHeight="1" x14ac:dyDescent="0.25">
      <c r="A211" s="2" t="s">
        <v>8</v>
      </c>
      <c r="B211" s="2" t="s">
        <v>9</v>
      </c>
      <c r="C211" s="2" t="s">
        <v>10</v>
      </c>
      <c r="D211" s="2" t="s">
        <v>264</v>
      </c>
      <c r="E211" s="2" t="s">
        <v>4</v>
      </c>
      <c r="F211" s="2" t="s">
        <v>2</v>
      </c>
      <c r="G211" s="2" t="s">
        <v>38</v>
      </c>
      <c r="H211" s="4">
        <v>0</v>
      </c>
      <c r="I211" s="5">
        <v>132.18</v>
      </c>
      <c r="J211" s="5">
        <v>0</v>
      </c>
      <c r="K211" s="4">
        <v>0</v>
      </c>
      <c r="L211" s="5">
        <v>146.58000000000001</v>
      </c>
      <c r="M211" s="5">
        <v>0</v>
      </c>
      <c r="N211" s="6" t="s">
        <v>265</v>
      </c>
      <c r="O211" s="13"/>
      <c r="P211" s="15"/>
      <c r="Q211" s="16"/>
      <c r="R211" t="s">
        <v>580</v>
      </c>
      <c r="T211" s="33" t="s">
        <v>264</v>
      </c>
      <c r="U211" s="33" t="s">
        <v>850</v>
      </c>
      <c r="V211" s="33">
        <f>VLOOKUP(T211,[2]Data!$A:$C,3,FALSE)</f>
        <v>207</v>
      </c>
      <c r="W211" s="33">
        <f>VLOOKUP(U211,[2]Data!$B$8:$C$273,2,FALSE)</f>
        <v>207</v>
      </c>
      <c r="X211" s="33" t="s">
        <v>888</v>
      </c>
      <c r="Y211" s="33">
        <f t="shared" si="21"/>
        <v>0</v>
      </c>
      <c r="Z211" s="33" t="s">
        <v>591</v>
      </c>
      <c r="AA211" t="b">
        <f t="shared" si="20"/>
        <v>1</v>
      </c>
    </row>
    <row r="212" spans="1:27" ht="24.9" customHeight="1" x14ac:dyDescent="0.25">
      <c r="A212" s="2" t="s">
        <v>8</v>
      </c>
      <c r="B212" s="2" t="s">
        <v>9</v>
      </c>
      <c r="C212" s="2" t="s">
        <v>10</v>
      </c>
      <c r="D212" s="2" t="s">
        <v>92</v>
      </c>
      <c r="E212" s="2" t="s">
        <v>4</v>
      </c>
      <c r="F212" s="2" t="s">
        <v>2</v>
      </c>
      <c r="G212" s="2" t="s">
        <v>39</v>
      </c>
      <c r="H212" s="4">
        <v>7080</v>
      </c>
      <c r="I212" s="5">
        <v>146.02000000000001</v>
      </c>
      <c r="J212" s="5">
        <v>48.49</v>
      </c>
      <c r="K212" s="4">
        <v>7940</v>
      </c>
      <c r="L212" s="5">
        <v>145.81</v>
      </c>
      <c r="M212" s="5">
        <v>54.45</v>
      </c>
      <c r="N212" s="6" t="s">
        <v>93</v>
      </c>
      <c r="O212" s="13"/>
      <c r="P212" s="15">
        <f t="shared" ref="P212:P218" si="24">(K212-H212)/H212</f>
        <v>0.12146892655367232</v>
      </c>
      <c r="Q212" s="16">
        <f t="shared" ref="Q212:Q218" si="25">(M212-J212)/J212</f>
        <v>0.1229119406063106</v>
      </c>
      <c r="R212" t="s">
        <v>579</v>
      </c>
      <c r="T212" s="33" t="s">
        <v>92</v>
      </c>
      <c r="U212" s="33" t="s">
        <v>622</v>
      </c>
      <c r="V212" s="33" t="e">
        <f>VLOOKUP(T212,[2]Data!$A:$C,3,FALSE)</f>
        <v>#N/A</v>
      </c>
      <c r="W212" s="33">
        <v>203</v>
      </c>
      <c r="X212" s="33" t="s">
        <v>888</v>
      </c>
      <c r="Y212" s="33">
        <f t="shared" si="21"/>
        <v>39.11330049261084</v>
      </c>
      <c r="Z212" s="33" t="s">
        <v>592</v>
      </c>
      <c r="AA212" t="b">
        <f t="shared" si="20"/>
        <v>1</v>
      </c>
    </row>
    <row r="213" spans="1:27" ht="24.9" customHeight="1" x14ac:dyDescent="0.25">
      <c r="A213" s="2" t="s">
        <v>8</v>
      </c>
      <c r="B213" s="2" t="s">
        <v>9</v>
      </c>
      <c r="C213" s="2" t="s">
        <v>10</v>
      </c>
      <c r="D213" s="2" t="s">
        <v>134</v>
      </c>
      <c r="E213" s="2" t="s">
        <v>4</v>
      </c>
      <c r="F213" s="2" t="s">
        <v>2</v>
      </c>
      <c r="G213" s="2" t="s">
        <v>39</v>
      </c>
      <c r="H213" s="4">
        <v>6083</v>
      </c>
      <c r="I213" s="5">
        <v>72.239999999999995</v>
      </c>
      <c r="J213" s="5">
        <v>84.21</v>
      </c>
      <c r="K213" s="4">
        <v>6200</v>
      </c>
      <c r="L213" s="5">
        <v>72.7</v>
      </c>
      <c r="M213" s="5">
        <v>85.28</v>
      </c>
      <c r="N213" s="6" t="s">
        <v>135</v>
      </c>
      <c r="O213" s="13"/>
      <c r="P213" s="15">
        <f t="shared" si="24"/>
        <v>1.9233930626335688E-2</v>
      </c>
      <c r="Q213" s="16">
        <f t="shared" si="25"/>
        <v>1.2706329414558929E-2</v>
      </c>
      <c r="R213" t="s">
        <v>579</v>
      </c>
      <c r="T213" s="33" t="s">
        <v>134</v>
      </c>
      <c r="U213" s="33" t="s">
        <v>667</v>
      </c>
      <c r="V213" s="33">
        <f>VLOOKUP(T213,[2]Data!$A:$C,3,FALSE)</f>
        <v>406</v>
      </c>
      <c r="W213" s="33">
        <v>203</v>
      </c>
      <c r="X213" s="33" t="s">
        <v>888</v>
      </c>
      <c r="Y213" s="33">
        <f t="shared" si="21"/>
        <v>30.541871921182267</v>
      </c>
      <c r="Z213" s="33" t="s">
        <v>592</v>
      </c>
      <c r="AA213" t="b">
        <f t="shared" si="20"/>
        <v>1</v>
      </c>
    </row>
    <row r="214" spans="1:27" ht="24.9" customHeight="1" x14ac:dyDescent="0.25">
      <c r="A214" s="2" t="s">
        <v>22</v>
      </c>
      <c r="B214" s="2" t="s">
        <v>23</v>
      </c>
      <c r="C214" s="2" t="s">
        <v>24</v>
      </c>
      <c r="D214" s="2" t="s">
        <v>287</v>
      </c>
      <c r="E214" s="2" t="s">
        <v>4</v>
      </c>
      <c r="F214" s="2" t="s">
        <v>2</v>
      </c>
      <c r="G214" s="2" t="s">
        <v>39</v>
      </c>
      <c r="H214" s="4">
        <v>5200</v>
      </c>
      <c r="I214" s="5">
        <v>178.62</v>
      </c>
      <c r="J214" s="5">
        <v>29.11</v>
      </c>
      <c r="K214" s="4">
        <v>5450</v>
      </c>
      <c r="L214" s="5">
        <v>185.61</v>
      </c>
      <c r="M214" s="5">
        <v>29.36</v>
      </c>
      <c r="N214" s="6" t="s">
        <v>544</v>
      </c>
      <c r="O214" s="13"/>
      <c r="P214" s="15">
        <f t="shared" si="24"/>
        <v>4.807692307692308E-2</v>
      </c>
      <c r="Q214" s="16">
        <f t="shared" si="25"/>
        <v>8.5881140501545862E-3</v>
      </c>
      <c r="R214" t="s">
        <v>579</v>
      </c>
      <c r="T214" s="33" t="s">
        <v>287</v>
      </c>
      <c r="U214" s="33" t="s">
        <v>812</v>
      </c>
      <c r="V214" s="33" t="e">
        <f>VLOOKUP(T214,[2]Data!$A:$C,3,FALSE)</f>
        <v>#N/A</v>
      </c>
      <c r="W214" s="33">
        <f>VLOOKUP(U214,[2]Data!$B$8:$C$273,2,FALSE)</f>
        <v>189</v>
      </c>
      <c r="X214" s="33" t="s">
        <v>888</v>
      </c>
      <c r="Y214" s="33">
        <f t="shared" si="21"/>
        <v>28.835978835978835</v>
      </c>
      <c r="Z214" s="33" t="s">
        <v>592</v>
      </c>
      <c r="AA214" t="b">
        <f t="shared" si="20"/>
        <v>1</v>
      </c>
    </row>
    <row r="215" spans="1:27" ht="24.9" customHeight="1" x14ac:dyDescent="0.25">
      <c r="A215" s="2" t="s">
        <v>8</v>
      </c>
      <c r="B215" s="2" t="s">
        <v>9</v>
      </c>
      <c r="C215" s="2" t="s">
        <v>10</v>
      </c>
      <c r="D215" s="2" t="s">
        <v>128</v>
      </c>
      <c r="E215" s="2" t="s">
        <v>4</v>
      </c>
      <c r="F215" s="2" t="s">
        <v>2</v>
      </c>
      <c r="G215" s="2" t="s">
        <v>39</v>
      </c>
      <c r="H215" s="4">
        <v>2000</v>
      </c>
      <c r="I215" s="5">
        <v>148.22999999999999</v>
      </c>
      <c r="J215" s="5">
        <v>13.49</v>
      </c>
      <c r="K215" s="4">
        <v>2000</v>
      </c>
      <c r="L215" s="5">
        <v>161.30000000000001</v>
      </c>
      <c r="M215" s="5">
        <v>12.4</v>
      </c>
      <c r="N215" s="6" t="s">
        <v>129</v>
      </c>
      <c r="O215" s="13"/>
      <c r="P215" s="15">
        <f t="shared" si="24"/>
        <v>0</v>
      </c>
      <c r="Q215" s="16">
        <f t="shared" si="25"/>
        <v>-8.0800593031875451E-2</v>
      </c>
      <c r="R215" t="s">
        <v>579</v>
      </c>
      <c r="T215" s="33" t="s">
        <v>128</v>
      </c>
      <c r="U215" s="33" t="s">
        <v>663</v>
      </c>
      <c r="V215" s="33">
        <f>VLOOKUP(T215,[2]Data!$A:$C,3,FALSE)</f>
        <v>183</v>
      </c>
      <c r="W215" s="33">
        <f>VLOOKUP(U215,[2]Data!$B$8:$C$273,2,FALSE)</f>
        <v>183</v>
      </c>
      <c r="X215" s="33" t="s">
        <v>888</v>
      </c>
      <c r="Y215" s="33">
        <f t="shared" si="21"/>
        <v>10.928961748633879</v>
      </c>
      <c r="Z215" s="33" t="s">
        <v>592</v>
      </c>
      <c r="AA215" t="b">
        <f t="shared" si="20"/>
        <v>1</v>
      </c>
    </row>
    <row r="216" spans="1:27" ht="24.9" customHeight="1" x14ac:dyDescent="0.25">
      <c r="A216" s="2" t="s">
        <v>8</v>
      </c>
      <c r="B216" s="2" t="s">
        <v>9</v>
      </c>
      <c r="C216" s="2" t="s">
        <v>10</v>
      </c>
      <c r="D216" s="2" t="s">
        <v>82</v>
      </c>
      <c r="E216" s="2" t="s">
        <v>4</v>
      </c>
      <c r="F216" s="2" t="s">
        <v>2</v>
      </c>
      <c r="G216" s="2" t="s">
        <v>39</v>
      </c>
      <c r="H216" s="4">
        <v>3200</v>
      </c>
      <c r="I216" s="5">
        <v>120.61</v>
      </c>
      <c r="J216" s="5">
        <v>26.53</v>
      </c>
      <c r="K216" s="4">
        <v>3200</v>
      </c>
      <c r="L216" s="5">
        <v>124.88</v>
      </c>
      <c r="M216" s="5">
        <v>25.62</v>
      </c>
      <c r="N216" s="6" t="s">
        <v>83</v>
      </c>
      <c r="O216" s="13"/>
      <c r="P216" s="15">
        <f t="shared" si="24"/>
        <v>0</v>
      </c>
      <c r="Q216" s="16">
        <f t="shared" si="25"/>
        <v>-3.4300791556728237E-2</v>
      </c>
      <c r="R216" t="s">
        <v>579</v>
      </c>
      <c r="T216" s="33" t="s">
        <v>82</v>
      </c>
      <c r="U216" s="33" t="s">
        <v>616</v>
      </c>
      <c r="V216" s="33" t="e">
        <f>VLOOKUP(T216,[2]Data!$A:$C,3,FALSE)</f>
        <v>#N/A</v>
      </c>
      <c r="W216" s="33">
        <f>VLOOKUP(U216,[2]Data!$B$8:$C$273,2,FALSE)</f>
        <v>181</v>
      </c>
      <c r="X216" s="33" t="s">
        <v>888</v>
      </c>
      <c r="Y216" s="33">
        <f t="shared" si="21"/>
        <v>17.679558011049725</v>
      </c>
      <c r="Z216" s="33" t="s">
        <v>592</v>
      </c>
      <c r="AA216" t="b">
        <f t="shared" si="20"/>
        <v>1</v>
      </c>
    </row>
    <row r="217" spans="1:27" ht="24.9" customHeight="1" x14ac:dyDescent="0.25">
      <c r="A217" s="2" t="s">
        <v>8</v>
      </c>
      <c r="B217" s="2" t="s">
        <v>9</v>
      </c>
      <c r="C217" s="2" t="s">
        <v>10</v>
      </c>
      <c r="D217" s="2" t="s">
        <v>187</v>
      </c>
      <c r="E217" s="2" t="s">
        <v>4</v>
      </c>
      <c r="F217" s="2" t="s">
        <v>2</v>
      </c>
      <c r="G217" s="2" t="s">
        <v>39</v>
      </c>
      <c r="H217" s="4">
        <v>3250</v>
      </c>
      <c r="I217" s="5">
        <v>128.91</v>
      </c>
      <c r="J217" s="5">
        <v>25.21</v>
      </c>
      <c r="K217" s="4">
        <v>3250</v>
      </c>
      <c r="L217" s="5">
        <v>131.97999999999999</v>
      </c>
      <c r="M217" s="5">
        <v>24.63</v>
      </c>
      <c r="N217" s="6" t="s">
        <v>188</v>
      </c>
      <c r="O217" s="13"/>
      <c r="P217" s="15">
        <f t="shared" si="24"/>
        <v>0</v>
      </c>
      <c r="Q217" s="16">
        <f t="shared" si="25"/>
        <v>-2.3006743355811259E-2</v>
      </c>
      <c r="R217" t="s">
        <v>579</v>
      </c>
      <c r="T217" s="33" t="s">
        <v>187</v>
      </c>
      <c r="U217" s="33" t="s">
        <v>739</v>
      </c>
      <c r="V217" s="33">
        <f>VLOOKUP(T217,[2]Data!$A:$C,3,FALSE)</f>
        <v>179</v>
      </c>
      <c r="W217" s="33">
        <f>VLOOKUP(U217,[2]Data!$B$8:$C$273,2,FALSE)</f>
        <v>179</v>
      </c>
      <c r="X217" s="33" t="s">
        <v>888</v>
      </c>
      <c r="Y217" s="33">
        <f t="shared" si="21"/>
        <v>18.156424581005588</v>
      </c>
      <c r="Z217" s="33" t="s">
        <v>592</v>
      </c>
      <c r="AA217" t="b">
        <f t="shared" si="20"/>
        <v>1</v>
      </c>
    </row>
    <row r="218" spans="1:27" ht="24.9" customHeight="1" x14ac:dyDescent="0.25">
      <c r="A218" s="2" t="s">
        <v>8</v>
      </c>
      <c r="B218" s="2" t="s">
        <v>9</v>
      </c>
      <c r="C218" s="2" t="s">
        <v>10</v>
      </c>
      <c r="D218" s="2" t="s">
        <v>262</v>
      </c>
      <c r="E218" s="2" t="s">
        <v>4</v>
      </c>
      <c r="F218" s="2" t="s">
        <v>2</v>
      </c>
      <c r="G218" s="2" t="s">
        <v>39</v>
      </c>
      <c r="H218" s="4">
        <v>8346</v>
      </c>
      <c r="I218" s="5">
        <v>127.5</v>
      </c>
      <c r="J218" s="5">
        <v>65.459999999999994</v>
      </c>
      <c r="K218" s="4">
        <v>8670</v>
      </c>
      <c r="L218" s="5">
        <v>141.86000000000001</v>
      </c>
      <c r="M218" s="5">
        <v>61.12</v>
      </c>
      <c r="N218" s="6" t="s">
        <v>263</v>
      </c>
      <c r="O218" s="13"/>
      <c r="P218" s="15">
        <f t="shared" si="24"/>
        <v>3.8820992092020126E-2</v>
      </c>
      <c r="Q218" s="16">
        <f t="shared" si="25"/>
        <v>-6.6300030553009426E-2</v>
      </c>
      <c r="R218" t="s">
        <v>579</v>
      </c>
      <c r="T218" s="33" t="s">
        <v>262</v>
      </c>
      <c r="U218" s="33" t="s">
        <v>845</v>
      </c>
      <c r="V218" s="33">
        <f>VLOOKUP(T218,[2]Data!$A:$C,3,FALSE)</f>
        <v>177</v>
      </c>
      <c r="W218" s="33">
        <f>VLOOKUP(U218,[2]Data!$B$8:$C$273,2,FALSE)</f>
        <v>177</v>
      </c>
      <c r="X218" s="33" t="s">
        <v>888</v>
      </c>
      <c r="Y218" s="33">
        <f t="shared" si="21"/>
        <v>48.983050847457626</v>
      </c>
      <c r="Z218" s="33" t="s">
        <v>592</v>
      </c>
      <c r="AA218" t="b">
        <f t="shared" si="20"/>
        <v>1</v>
      </c>
    </row>
    <row r="219" spans="1:27" ht="24.9" customHeight="1" x14ac:dyDescent="0.25">
      <c r="A219" s="2" t="s">
        <v>8</v>
      </c>
      <c r="B219" s="2" t="s">
        <v>9</v>
      </c>
      <c r="C219" s="2" t="s">
        <v>10</v>
      </c>
      <c r="D219" s="2" t="s">
        <v>173</v>
      </c>
      <c r="E219" s="2" t="s">
        <v>4</v>
      </c>
      <c r="F219" s="2" t="s">
        <v>2</v>
      </c>
      <c r="G219" s="2" t="s">
        <v>38</v>
      </c>
      <c r="H219" s="4">
        <v>0</v>
      </c>
      <c r="I219" s="5">
        <v>110.24</v>
      </c>
      <c r="J219" s="5">
        <v>0</v>
      </c>
      <c r="K219" s="4">
        <v>0</v>
      </c>
      <c r="L219" s="5">
        <v>117.47</v>
      </c>
      <c r="M219" s="5">
        <v>0</v>
      </c>
      <c r="N219" s="6" t="s">
        <v>174</v>
      </c>
      <c r="O219" s="13"/>
      <c r="P219" s="15"/>
      <c r="Q219" s="16"/>
      <c r="R219" t="s">
        <v>580</v>
      </c>
      <c r="T219" s="33" t="s">
        <v>173</v>
      </c>
      <c r="U219" s="33" t="s">
        <v>714</v>
      </c>
      <c r="V219" s="33">
        <f>VLOOKUP(T219,[2]Data!$A:$C,3,FALSE)</f>
        <v>174</v>
      </c>
      <c r="W219" s="33">
        <f>VLOOKUP(U219,[2]Data!$B$8:$C$273,2,FALSE)</f>
        <v>174</v>
      </c>
      <c r="X219" s="33" t="s">
        <v>888</v>
      </c>
      <c r="Y219" s="33">
        <f t="shared" si="21"/>
        <v>0</v>
      </c>
      <c r="Z219" s="33" t="s">
        <v>591</v>
      </c>
      <c r="AA219" t="b">
        <f t="shared" si="20"/>
        <v>1</v>
      </c>
    </row>
    <row r="220" spans="1:27" ht="24.9" customHeight="1" x14ac:dyDescent="0.25">
      <c r="A220" s="2" t="s">
        <v>8</v>
      </c>
      <c r="B220" s="2" t="s">
        <v>9</v>
      </c>
      <c r="C220" s="2" t="s">
        <v>10</v>
      </c>
      <c r="D220" s="2" t="s">
        <v>147</v>
      </c>
      <c r="E220" s="2" t="s">
        <v>4</v>
      </c>
      <c r="F220" s="2" t="s">
        <v>2</v>
      </c>
      <c r="G220" s="2" t="s">
        <v>39</v>
      </c>
      <c r="H220" s="4">
        <v>6000</v>
      </c>
      <c r="I220" s="5">
        <v>72.44</v>
      </c>
      <c r="J220" s="5">
        <v>82.83</v>
      </c>
      <c r="K220" s="4">
        <v>6280</v>
      </c>
      <c r="L220" s="5">
        <v>73.83</v>
      </c>
      <c r="M220" s="5">
        <v>85.06</v>
      </c>
      <c r="N220" s="6" t="s">
        <v>148</v>
      </c>
      <c r="O220" s="13"/>
      <c r="P220" s="15">
        <f>(K220-H220)/H220</f>
        <v>4.6666666666666669E-2</v>
      </c>
      <c r="Q220" s="16">
        <f>(M220-J220)/J220</f>
        <v>2.6922612579983147E-2</v>
      </c>
      <c r="R220" t="s">
        <v>579</v>
      </c>
      <c r="T220" s="33" t="s">
        <v>147</v>
      </c>
      <c r="U220" s="33" t="s">
        <v>677</v>
      </c>
      <c r="V220" s="33" t="e">
        <f>VLOOKUP(T220,[2]Data!$A:$C,3,FALSE)</f>
        <v>#N/A</v>
      </c>
      <c r="W220" s="34">
        <v>173</v>
      </c>
      <c r="X220" s="33" t="s">
        <v>888</v>
      </c>
      <c r="Y220" s="33">
        <f t="shared" si="21"/>
        <v>36.300578034682083</v>
      </c>
      <c r="Z220" s="33" t="s">
        <v>592</v>
      </c>
      <c r="AA220" t="b">
        <f t="shared" si="20"/>
        <v>1</v>
      </c>
    </row>
    <row r="221" spans="1:27" ht="24.9" customHeight="1" x14ac:dyDescent="0.25">
      <c r="A221" s="2" t="s">
        <v>8</v>
      </c>
      <c r="B221" s="2" t="s">
        <v>9</v>
      </c>
      <c r="C221" s="2" t="s">
        <v>10</v>
      </c>
      <c r="D221" s="2" t="s">
        <v>171</v>
      </c>
      <c r="E221" s="2" t="s">
        <v>4</v>
      </c>
      <c r="F221" s="2" t="s">
        <v>2</v>
      </c>
      <c r="G221" s="2" t="s">
        <v>39</v>
      </c>
      <c r="H221" s="4">
        <v>3345</v>
      </c>
      <c r="I221" s="5">
        <v>90.05</v>
      </c>
      <c r="J221" s="5">
        <v>37.15</v>
      </c>
      <c r="K221" s="4">
        <v>3540</v>
      </c>
      <c r="L221" s="5">
        <v>92.49</v>
      </c>
      <c r="M221" s="5">
        <v>38.28</v>
      </c>
      <c r="N221" s="6" t="s">
        <v>172</v>
      </c>
      <c r="O221" s="13"/>
      <c r="P221" s="15">
        <f>(K221-H221)/H221</f>
        <v>5.829596412556054E-2</v>
      </c>
      <c r="Q221" s="16">
        <f>(M221-J221)/J221</f>
        <v>3.041722745625848E-2</v>
      </c>
      <c r="R221" t="s">
        <v>579</v>
      </c>
      <c r="T221" s="33" t="s">
        <v>171</v>
      </c>
      <c r="U221" s="33" t="s">
        <v>712</v>
      </c>
      <c r="V221" s="33">
        <f>VLOOKUP(T221,[2]Data!$A:$C,3,FALSE)</f>
        <v>172</v>
      </c>
      <c r="W221" s="33">
        <f>VLOOKUP(U221,[2]Data!$B$8:$C$273,2,FALSE)</f>
        <v>172</v>
      </c>
      <c r="X221" s="33" t="s">
        <v>888</v>
      </c>
      <c r="Y221" s="33">
        <f t="shared" si="21"/>
        <v>20.581395348837209</v>
      </c>
      <c r="Z221" s="33" t="s">
        <v>592</v>
      </c>
      <c r="AA221" t="b">
        <f t="shared" si="20"/>
        <v>1</v>
      </c>
    </row>
    <row r="222" spans="1:27" ht="24.9" customHeight="1" x14ac:dyDescent="0.25">
      <c r="A222" s="2" t="s">
        <v>8</v>
      </c>
      <c r="B222" s="2" t="s">
        <v>9</v>
      </c>
      <c r="C222" s="2" t="s">
        <v>10</v>
      </c>
      <c r="D222" s="2" t="s">
        <v>212</v>
      </c>
      <c r="E222" s="2" t="s">
        <v>4</v>
      </c>
      <c r="F222" s="2" t="s">
        <v>2</v>
      </c>
      <c r="G222" s="2" t="s">
        <v>38</v>
      </c>
      <c r="H222" s="4">
        <v>0</v>
      </c>
      <c r="I222" s="5">
        <v>96.73</v>
      </c>
      <c r="J222" s="5">
        <v>0</v>
      </c>
      <c r="K222" s="4">
        <v>0</v>
      </c>
      <c r="L222" s="5">
        <v>96.55</v>
      </c>
      <c r="M222" s="5">
        <v>0</v>
      </c>
      <c r="N222" s="6" t="s">
        <v>213</v>
      </c>
      <c r="O222" s="13"/>
      <c r="P222" s="15"/>
      <c r="Q222" s="16"/>
      <c r="R222" t="s">
        <v>580</v>
      </c>
      <c r="T222" s="33" t="s">
        <v>212</v>
      </c>
      <c r="U222" s="33" t="s">
        <v>779</v>
      </c>
      <c r="V222" s="33">
        <f>VLOOKUP(T222,[2]Data!$A:$C,3,FALSE)</f>
        <v>172</v>
      </c>
      <c r="W222" s="33">
        <f>VLOOKUP(U222,[2]Data!$B$8:$C$273,2,FALSE)</f>
        <v>172</v>
      </c>
      <c r="X222" s="33" t="s">
        <v>888</v>
      </c>
      <c r="Y222" s="33">
        <f t="shared" si="21"/>
        <v>0</v>
      </c>
      <c r="Z222" s="33" t="s">
        <v>591</v>
      </c>
      <c r="AA222" t="b">
        <f t="shared" si="20"/>
        <v>1</v>
      </c>
    </row>
    <row r="223" spans="1:27" ht="24.9" customHeight="1" x14ac:dyDescent="0.25">
      <c r="A223" s="2" t="s">
        <v>18</v>
      </c>
      <c r="B223" s="2" t="s">
        <v>19</v>
      </c>
      <c r="C223" s="2" t="s">
        <v>20</v>
      </c>
      <c r="D223" s="2" t="s">
        <v>443</v>
      </c>
      <c r="E223" s="2" t="s">
        <v>4</v>
      </c>
      <c r="F223" s="2" t="s">
        <v>2</v>
      </c>
      <c r="G223" s="2" t="s">
        <v>39</v>
      </c>
      <c r="H223" s="4">
        <v>7100</v>
      </c>
      <c r="I223" s="5">
        <v>84.25</v>
      </c>
      <c r="J223" s="5">
        <v>84.27</v>
      </c>
      <c r="K223" s="4">
        <v>7500</v>
      </c>
      <c r="L223" s="5">
        <v>83.87</v>
      </c>
      <c r="M223" s="5">
        <v>89.42</v>
      </c>
      <c r="N223" s="6" t="s">
        <v>444</v>
      </c>
      <c r="O223" s="13"/>
      <c r="P223" s="15">
        <f>(K223-H223)/H223</f>
        <v>5.6338028169014086E-2</v>
      </c>
      <c r="Q223" s="16">
        <f>(M223-J223)/J223</f>
        <v>6.1113088880977877E-2</v>
      </c>
      <c r="R223" t="s">
        <v>579</v>
      </c>
      <c r="T223" s="33" t="s">
        <v>443</v>
      </c>
      <c r="U223" s="33" t="s">
        <v>756</v>
      </c>
      <c r="V223" s="33">
        <f>VLOOKUP(T223,[2]Data!$A:$C,3,FALSE)</f>
        <v>168</v>
      </c>
      <c r="W223" s="33">
        <f>VLOOKUP(U223,[2]Data!$B$8:$C$273,2,FALSE)</f>
        <v>168</v>
      </c>
      <c r="X223" s="33" t="s">
        <v>888</v>
      </c>
      <c r="Y223" s="33">
        <f t="shared" si="21"/>
        <v>44.642857142857146</v>
      </c>
      <c r="Z223" s="33" t="s">
        <v>592</v>
      </c>
      <c r="AA223" t="b">
        <f t="shared" si="20"/>
        <v>1</v>
      </c>
    </row>
    <row r="224" spans="1:27" ht="24.9" customHeight="1" x14ac:dyDescent="0.25">
      <c r="A224" s="2" t="s">
        <v>8</v>
      </c>
      <c r="B224" s="2" t="s">
        <v>9</v>
      </c>
      <c r="C224" s="2" t="s">
        <v>10</v>
      </c>
      <c r="D224" s="2" t="s">
        <v>124</v>
      </c>
      <c r="E224" s="2" t="s">
        <v>4</v>
      </c>
      <c r="F224" s="2" t="s">
        <v>2</v>
      </c>
      <c r="G224" s="2" t="s">
        <v>38</v>
      </c>
      <c r="H224" s="4">
        <v>0</v>
      </c>
      <c r="I224" s="5">
        <v>71.52</v>
      </c>
      <c r="J224" s="5">
        <v>0</v>
      </c>
      <c r="K224" s="4">
        <v>0</v>
      </c>
      <c r="L224" s="5">
        <v>74.3</v>
      </c>
      <c r="M224" s="5">
        <v>0</v>
      </c>
      <c r="N224" s="6" t="s">
        <v>125</v>
      </c>
      <c r="O224" s="13"/>
      <c r="P224" s="15"/>
      <c r="Q224" s="16"/>
      <c r="R224" t="s">
        <v>580</v>
      </c>
      <c r="T224" s="33" t="s">
        <v>124</v>
      </c>
      <c r="U224" s="33" t="s">
        <v>661</v>
      </c>
      <c r="V224" s="33">
        <f>VLOOKUP(T224,[2]Data!$A:$C,3,FALSE)</f>
        <v>161</v>
      </c>
      <c r="W224" s="33">
        <f>VLOOKUP(U224,[2]Data!$B$8:$C$273,2,FALSE)</f>
        <v>161</v>
      </c>
      <c r="X224" s="33" t="s">
        <v>888</v>
      </c>
      <c r="Y224" s="33">
        <f t="shared" si="21"/>
        <v>0</v>
      </c>
      <c r="Z224" s="33" t="s">
        <v>591</v>
      </c>
      <c r="AA224" t="b">
        <f t="shared" si="20"/>
        <v>1</v>
      </c>
    </row>
    <row r="225" spans="1:27" ht="24.9" customHeight="1" x14ac:dyDescent="0.25">
      <c r="A225" s="2" t="s">
        <v>22</v>
      </c>
      <c r="B225" s="2" t="s">
        <v>23</v>
      </c>
      <c r="C225" s="2" t="s">
        <v>24</v>
      </c>
      <c r="D225" s="2" t="s">
        <v>541</v>
      </c>
      <c r="E225" s="2" t="s">
        <v>4</v>
      </c>
      <c r="F225" s="2" t="s">
        <v>2</v>
      </c>
      <c r="G225" s="2" t="s">
        <v>39</v>
      </c>
      <c r="H225" s="4">
        <v>500</v>
      </c>
      <c r="I225" s="5">
        <v>103.06</v>
      </c>
      <c r="J225" s="5">
        <v>4.8499999999999996</v>
      </c>
      <c r="K225" s="4">
        <v>500</v>
      </c>
      <c r="L225" s="5">
        <v>128.06</v>
      </c>
      <c r="M225" s="5">
        <v>3.9</v>
      </c>
      <c r="N225" s="6" t="s">
        <v>542</v>
      </c>
      <c r="O225" s="13"/>
      <c r="P225" s="15">
        <f t="shared" ref="P225:P232" si="26">(K225-H225)/H225</f>
        <v>0</v>
      </c>
      <c r="Q225" s="16">
        <f t="shared" ref="Q225:Q232" si="27">(M225-J225)/J225</f>
        <v>-0.19587628865979378</v>
      </c>
      <c r="R225" t="s">
        <v>579</v>
      </c>
      <c r="T225" s="33" t="s">
        <v>541</v>
      </c>
      <c r="U225" s="33" t="s">
        <v>805</v>
      </c>
      <c r="V225" s="33">
        <f>VLOOKUP(T225,[2]Data!$A:$C,3,FALSE)</f>
        <v>159</v>
      </c>
      <c r="W225" s="33">
        <f>VLOOKUP(U225,[2]Data!$B$8:$C$273,2,FALSE)</f>
        <v>159</v>
      </c>
      <c r="X225" s="33" t="s">
        <v>888</v>
      </c>
      <c r="Y225" s="33">
        <f t="shared" si="21"/>
        <v>3.1446540880503147</v>
      </c>
      <c r="Z225" s="33" t="s">
        <v>591</v>
      </c>
      <c r="AA225" t="b">
        <f t="shared" si="20"/>
        <v>1</v>
      </c>
    </row>
    <row r="226" spans="1:27" ht="24.9" customHeight="1" x14ac:dyDescent="0.25">
      <c r="A226" s="2" t="s">
        <v>18</v>
      </c>
      <c r="B226" s="2" t="s">
        <v>19</v>
      </c>
      <c r="C226" s="2" t="s">
        <v>20</v>
      </c>
      <c r="D226" s="2" t="s">
        <v>412</v>
      </c>
      <c r="E226" s="2" t="s">
        <v>4</v>
      </c>
      <c r="F226" s="2" t="s">
        <v>2</v>
      </c>
      <c r="G226" s="2" t="s">
        <v>39</v>
      </c>
      <c r="H226" s="4">
        <v>1100</v>
      </c>
      <c r="I226" s="5">
        <v>74.989999999999995</v>
      </c>
      <c r="J226" s="5">
        <v>14.67</v>
      </c>
      <c r="K226" s="4">
        <v>1100</v>
      </c>
      <c r="L226" s="5">
        <v>75.98</v>
      </c>
      <c r="M226" s="5">
        <v>14.48</v>
      </c>
      <c r="N226" s="6" t="s">
        <v>413</v>
      </c>
      <c r="O226" s="13"/>
      <c r="P226" s="15">
        <f t="shared" si="26"/>
        <v>0</v>
      </c>
      <c r="Q226" s="16">
        <f t="shared" si="27"/>
        <v>-1.2951601908657089E-2</v>
      </c>
      <c r="R226" t="s">
        <v>579</v>
      </c>
      <c r="T226" s="33" t="s">
        <v>412</v>
      </c>
      <c r="U226" s="33" t="s">
        <v>696</v>
      </c>
      <c r="V226" s="33">
        <f>VLOOKUP(T226,[2]Data!$A:$C,3,FALSE)</f>
        <v>157</v>
      </c>
      <c r="W226" s="33">
        <f>VLOOKUP(U226,[2]Data!$B$8:$C$273,2,FALSE)</f>
        <v>157</v>
      </c>
      <c r="X226" s="33" t="s">
        <v>888</v>
      </c>
      <c r="Y226" s="33">
        <f t="shared" si="21"/>
        <v>7.0063694267515926</v>
      </c>
      <c r="Z226" s="33" t="s">
        <v>592</v>
      </c>
      <c r="AA226" t="b">
        <f t="shared" si="20"/>
        <v>1</v>
      </c>
    </row>
    <row r="227" spans="1:27" ht="24.9" customHeight="1" x14ac:dyDescent="0.25">
      <c r="A227" s="2" t="s">
        <v>8</v>
      </c>
      <c r="B227" s="2" t="s">
        <v>9</v>
      </c>
      <c r="C227" s="2" t="s">
        <v>10</v>
      </c>
      <c r="D227" s="2" t="s">
        <v>193</v>
      </c>
      <c r="E227" s="2" t="s">
        <v>4</v>
      </c>
      <c r="F227" s="2" t="s">
        <v>2</v>
      </c>
      <c r="G227" s="2" t="s">
        <v>39</v>
      </c>
      <c r="H227" s="4">
        <v>5105</v>
      </c>
      <c r="I227" s="5">
        <v>111.27</v>
      </c>
      <c r="J227" s="5">
        <v>45.88</v>
      </c>
      <c r="K227" s="4">
        <v>5406</v>
      </c>
      <c r="L227" s="5">
        <v>126.14</v>
      </c>
      <c r="M227" s="5">
        <v>42.86</v>
      </c>
      <c r="N227" s="6" t="s">
        <v>194</v>
      </c>
      <c r="O227" s="13"/>
      <c r="P227" s="15">
        <f t="shared" si="26"/>
        <v>5.8961802154750248E-2</v>
      </c>
      <c r="Q227" s="16">
        <f t="shared" si="27"/>
        <v>-6.5823888404533626E-2</v>
      </c>
      <c r="R227" t="s">
        <v>579</v>
      </c>
      <c r="T227" s="33" t="s">
        <v>193</v>
      </c>
      <c r="U227" s="33" t="s">
        <v>748</v>
      </c>
      <c r="V227" s="33">
        <f>VLOOKUP(T227,[2]Data!$A:$C,3,FALSE)</f>
        <v>154</v>
      </c>
      <c r="W227" s="33">
        <f>VLOOKUP(U227,[2]Data!$B$8:$C$273,2,FALSE)</f>
        <v>154</v>
      </c>
      <c r="X227" s="33" t="s">
        <v>888</v>
      </c>
      <c r="Y227" s="33">
        <f t="shared" si="21"/>
        <v>35.103896103896105</v>
      </c>
      <c r="Z227" s="33" t="s">
        <v>592</v>
      </c>
      <c r="AA227" t="b">
        <f t="shared" si="20"/>
        <v>1</v>
      </c>
    </row>
    <row r="228" spans="1:27" ht="24.9" customHeight="1" x14ac:dyDescent="0.25">
      <c r="A228" s="2" t="s">
        <v>8</v>
      </c>
      <c r="B228" s="2" t="s">
        <v>9</v>
      </c>
      <c r="C228" s="2" t="s">
        <v>10</v>
      </c>
      <c r="D228" s="2" t="s">
        <v>143</v>
      </c>
      <c r="E228" s="2" t="s">
        <v>4</v>
      </c>
      <c r="F228" s="2" t="s">
        <v>2</v>
      </c>
      <c r="G228" s="2" t="s">
        <v>39</v>
      </c>
      <c r="H228" s="4">
        <v>1300</v>
      </c>
      <c r="I228" s="5">
        <v>84.28</v>
      </c>
      <c r="J228" s="5">
        <v>15.42</v>
      </c>
      <c r="K228" s="4">
        <v>1800</v>
      </c>
      <c r="L228" s="5">
        <v>86.76</v>
      </c>
      <c r="M228" s="5">
        <v>20.75</v>
      </c>
      <c r="N228" s="6" t="s">
        <v>144</v>
      </c>
      <c r="O228" s="13"/>
      <c r="P228" s="15">
        <f t="shared" si="26"/>
        <v>0.38461538461538464</v>
      </c>
      <c r="Q228" s="16">
        <f t="shared" si="27"/>
        <v>0.34565499351491569</v>
      </c>
      <c r="R228" t="s">
        <v>579</v>
      </c>
      <c r="T228" s="33" t="s">
        <v>143</v>
      </c>
      <c r="U228" s="33" t="s">
        <v>674</v>
      </c>
      <c r="V228" s="33">
        <f>VLOOKUP(T228,[2]Data!$A:$C,3,FALSE)</f>
        <v>150</v>
      </c>
      <c r="W228" s="33">
        <f>VLOOKUP(U228,[2]Data!$B$8:$C$273,2,FALSE)</f>
        <v>150</v>
      </c>
      <c r="X228" s="33" t="s">
        <v>888</v>
      </c>
      <c r="Y228" s="33">
        <f t="shared" si="21"/>
        <v>12</v>
      </c>
      <c r="Z228" s="33" t="s">
        <v>592</v>
      </c>
      <c r="AA228" t="b">
        <f t="shared" si="20"/>
        <v>1</v>
      </c>
    </row>
    <row r="229" spans="1:27" ht="24.9" customHeight="1" x14ac:dyDescent="0.25">
      <c r="A229" s="2" t="s">
        <v>8</v>
      </c>
      <c r="B229" s="2" t="s">
        <v>9</v>
      </c>
      <c r="C229" s="2" t="s">
        <v>10</v>
      </c>
      <c r="D229" s="2" t="s">
        <v>159</v>
      </c>
      <c r="E229" s="2" t="s">
        <v>4</v>
      </c>
      <c r="F229" s="2" t="s">
        <v>2</v>
      </c>
      <c r="G229" s="2" t="s">
        <v>39</v>
      </c>
      <c r="H229" s="4">
        <v>3185</v>
      </c>
      <c r="I229" s="5">
        <v>112.87</v>
      </c>
      <c r="J229" s="5">
        <v>28.22</v>
      </c>
      <c r="K229" s="4">
        <v>3186</v>
      </c>
      <c r="L229" s="5">
        <v>121.51</v>
      </c>
      <c r="M229" s="5">
        <v>26.22</v>
      </c>
      <c r="N229" s="6" t="s">
        <v>160</v>
      </c>
      <c r="O229" s="13"/>
      <c r="P229" s="15">
        <f t="shared" si="26"/>
        <v>3.1397174254317112E-4</v>
      </c>
      <c r="Q229" s="16">
        <f t="shared" si="27"/>
        <v>-7.087172218284904E-2</v>
      </c>
      <c r="R229" t="s">
        <v>579</v>
      </c>
      <c r="T229" s="33" t="s">
        <v>159</v>
      </c>
      <c r="U229" s="33" t="s">
        <v>690</v>
      </c>
      <c r="V229" s="33">
        <f>VLOOKUP(T229,[2]Data!$A:$C,3,FALSE)</f>
        <v>147</v>
      </c>
      <c r="W229" s="33">
        <f>VLOOKUP(U229,[2]Data!$B$8:$C$273,2,FALSE)</f>
        <v>147</v>
      </c>
      <c r="X229" s="33" t="s">
        <v>888</v>
      </c>
      <c r="Y229" s="33">
        <f t="shared" si="21"/>
        <v>21.673469387755102</v>
      </c>
      <c r="Z229" s="33" t="s">
        <v>592</v>
      </c>
      <c r="AA229" t="b">
        <f t="shared" si="20"/>
        <v>1</v>
      </c>
    </row>
    <row r="230" spans="1:27" ht="24.9" customHeight="1" x14ac:dyDescent="0.25">
      <c r="A230" s="2" t="s">
        <v>22</v>
      </c>
      <c r="B230" s="2" t="s">
        <v>23</v>
      </c>
      <c r="C230" s="2" t="s">
        <v>24</v>
      </c>
      <c r="D230" s="2" t="s">
        <v>508</v>
      </c>
      <c r="E230" s="2" t="s">
        <v>4</v>
      </c>
      <c r="F230" s="2" t="s">
        <v>2</v>
      </c>
      <c r="G230" s="2" t="s">
        <v>39</v>
      </c>
      <c r="H230" s="4">
        <v>3000</v>
      </c>
      <c r="I230" s="5">
        <v>73.3</v>
      </c>
      <c r="J230" s="5">
        <v>40.92</v>
      </c>
      <c r="K230" s="4">
        <v>3500</v>
      </c>
      <c r="L230" s="5">
        <v>77.36</v>
      </c>
      <c r="M230" s="5">
        <v>45.24</v>
      </c>
      <c r="N230" s="6" t="s">
        <v>509</v>
      </c>
      <c r="O230" s="13"/>
      <c r="P230" s="15">
        <f t="shared" si="26"/>
        <v>0.16666666666666666</v>
      </c>
      <c r="Q230" s="16">
        <f t="shared" si="27"/>
        <v>0.10557184750733138</v>
      </c>
      <c r="R230" t="s">
        <v>579</v>
      </c>
      <c r="T230" s="33" t="s">
        <v>508</v>
      </c>
      <c r="U230" s="33" t="s">
        <v>693</v>
      </c>
      <c r="V230" s="33">
        <f>VLOOKUP(T230,[2]Data!$A:$C,3,FALSE)</f>
        <v>147</v>
      </c>
      <c r="W230" s="33">
        <f>VLOOKUP(U230,[2]Data!$B$8:$C$273,2,FALSE)</f>
        <v>147</v>
      </c>
      <c r="X230" s="33" t="s">
        <v>888</v>
      </c>
      <c r="Y230" s="33">
        <f t="shared" si="21"/>
        <v>23.80952380952381</v>
      </c>
      <c r="Z230" s="33" t="s">
        <v>592</v>
      </c>
      <c r="AA230" t="b">
        <f t="shared" si="20"/>
        <v>1</v>
      </c>
    </row>
    <row r="231" spans="1:27" ht="24.9" customHeight="1" x14ac:dyDescent="0.25">
      <c r="A231" s="2" t="s">
        <v>8</v>
      </c>
      <c r="B231" s="2" t="s">
        <v>9</v>
      </c>
      <c r="C231" s="2" t="s">
        <v>10</v>
      </c>
      <c r="D231" s="2" t="s">
        <v>110</v>
      </c>
      <c r="E231" s="2" t="s">
        <v>4</v>
      </c>
      <c r="F231" s="2" t="s">
        <v>2</v>
      </c>
      <c r="G231" s="2" t="s">
        <v>39</v>
      </c>
      <c r="H231" s="4">
        <v>3696</v>
      </c>
      <c r="I231" s="5">
        <v>88.9</v>
      </c>
      <c r="J231" s="5">
        <v>41.57</v>
      </c>
      <c r="K231" s="4">
        <v>4065</v>
      </c>
      <c r="L231" s="5">
        <v>95.94</v>
      </c>
      <c r="M231" s="5">
        <v>42.37</v>
      </c>
      <c r="N231" s="6" t="s">
        <v>111</v>
      </c>
      <c r="O231" s="13"/>
      <c r="P231" s="15">
        <f t="shared" si="26"/>
        <v>9.9837662337662336E-2</v>
      </c>
      <c r="Q231" s="16">
        <f t="shared" si="27"/>
        <v>1.924464758239108E-2</v>
      </c>
      <c r="R231" t="s">
        <v>579</v>
      </c>
      <c r="T231" s="33" t="s">
        <v>110</v>
      </c>
      <c r="U231" s="33" t="s">
        <v>649</v>
      </c>
      <c r="V231" s="33" t="e">
        <f>VLOOKUP(T231,[2]Data!$A:$C,3,FALSE)</f>
        <v>#N/A</v>
      </c>
      <c r="W231" s="33">
        <f>VLOOKUP(U231,[2]Data!$B$8:$C$273,2,FALSE)</f>
        <v>137</v>
      </c>
      <c r="X231" s="33" t="s">
        <v>888</v>
      </c>
      <c r="Y231" s="33">
        <f t="shared" si="21"/>
        <v>29.67153284671533</v>
      </c>
      <c r="Z231" s="33" t="s">
        <v>592</v>
      </c>
      <c r="AA231" t="b">
        <f t="shared" si="20"/>
        <v>1</v>
      </c>
    </row>
    <row r="232" spans="1:27" ht="24.9" customHeight="1" x14ac:dyDescent="0.25">
      <c r="A232" s="2" t="s">
        <v>8</v>
      </c>
      <c r="B232" s="2" t="s">
        <v>9</v>
      </c>
      <c r="C232" s="2" t="s">
        <v>10</v>
      </c>
      <c r="D232" s="2" t="s">
        <v>132</v>
      </c>
      <c r="E232" s="2" t="s">
        <v>4</v>
      </c>
      <c r="F232" s="2" t="s">
        <v>2</v>
      </c>
      <c r="G232" s="2" t="s">
        <v>39</v>
      </c>
      <c r="H232" s="4">
        <v>750</v>
      </c>
      <c r="I232" s="5">
        <v>73.64</v>
      </c>
      <c r="J232" s="5">
        <v>10.18</v>
      </c>
      <c r="K232" s="4">
        <v>750</v>
      </c>
      <c r="L232" s="5">
        <v>73.849999999999994</v>
      </c>
      <c r="M232" s="5">
        <v>10.16</v>
      </c>
      <c r="N232" s="6" t="s">
        <v>133</v>
      </c>
      <c r="O232" s="13"/>
      <c r="P232" s="15">
        <f t="shared" si="26"/>
        <v>0</v>
      </c>
      <c r="Q232" s="16">
        <f t="shared" si="27"/>
        <v>-1.9646365422396439E-3</v>
      </c>
      <c r="R232" t="s">
        <v>579</v>
      </c>
      <c r="T232" s="33" t="s">
        <v>132</v>
      </c>
      <c r="U232" s="33" t="s">
        <v>665</v>
      </c>
      <c r="V232" s="33">
        <f>VLOOKUP(T232,[2]Data!$A:$C,3,FALSE)</f>
        <v>134</v>
      </c>
      <c r="W232" s="33">
        <f>VLOOKUP(U232,[2]Data!$B$8:$C$273,2,FALSE)</f>
        <v>134</v>
      </c>
      <c r="X232" s="33" t="s">
        <v>888</v>
      </c>
      <c r="Y232" s="33">
        <f t="shared" si="21"/>
        <v>5.5970149253731343</v>
      </c>
      <c r="Z232" s="33" t="s">
        <v>592</v>
      </c>
      <c r="AA232" t="b">
        <f t="shared" si="20"/>
        <v>1</v>
      </c>
    </row>
    <row r="233" spans="1:27" ht="24.9" customHeight="1" x14ac:dyDescent="0.25">
      <c r="A233" s="2" t="s">
        <v>22</v>
      </c>
      <c r="B233" s="2" t="s">
        <v>23</v>
      </c>
      <c r="C233" s="2" t="s">
        <v>24</v>
      </c>
      <c r="D233" s="2" t="s">
        <v>517</v>
      </c>
      <c r="E233" s="2" t="s">
        <v>4</v>
      </c>
      <c r="F233" s="2" t="s">
        <v>2</v>
      </c>
      <c r="G233" s="2" t="s">
        <v>38</v>
      </c>
      <c r="H233" s="4">
        <v>0</v>
      </c>
      <c r="I233" s="5">
        <v>93.06</v>
      </c>
      <c r="J233" s="5">
        <v>0</v>
      </c>
      <c r="K233" s="4">
        <v>0</v>
      </c>
      <c r="L233" s="5">
        <v>101.81</v>
      </c>
      <c r="M233" s="5">
        <v>0</v>
      </c>
      <c r="N233" s="6" t="s">
        <v>518</v>
      </c>
      <c r="O233" s="13"/>
      <c r="P233" s="15"/>
      <c r="Q233" s="16"/>
      <c r="R233" t="s">
        <v>580</v>
      </c>
      <c r="T233" s="33" t="s">
        <v>517</v>
      </c>
      <c r="U233" s="33" t="s">
        <v>713</v>
      </c>
      <c r="V233" s="33">
        <f>VLOOKUP(T233,[2]Data!$A:$C,3,FALSE)</f>
        <v>130</v>
      </c>
      <c r="W233" s="33">
        <f>VLOOKUP(U233,[2]Data!$B$8:$C$273,2,FALSE)</f>
        <v>130</v>
      </c>
      <c r="X233" s="33" t="s">
        <v>888</v>
      </c>
      <c r="Y233" s="33">
        <f t="shared" si="21"/>
        <v>0</v>
      </c>
      <c r="Z233" s="33" t="s">
        <v>591</v>
      </c>
      <c r="AA233" t="b">
        <f t="shared" si="20"/>
        <v>1</v>
      </c>
    </row>
    <row r="234" spans="1:27" ht="24.9" customHeight="1" x14ac:dyDescent="0.25">
      <c r="A234" s="2" t="s">
        <v>8</v>
      </c>
      <c r="B234" s="2" t="s">
        <v>9</v>
      </c>
      <c r="C234" s="2" t="s">
        <v>10</v>
      </c>
      <c r="D234" s="2" t="s">
        <v>62</v>
      </c>
      <c r="E234" s="2" t="s">
        <v>4</v>
      </c>
      <c r="F234" s="2" t="s">
        <v>2</v>
      </c>
      <c r="G234" s="2" t="s">
        <v>39</v>
      </c>
      <c r="H234" s="4">
        <v>600</v>
      </c>
      <c r="I234" s="5">
        <v>76.099999999999994</v>
      </c>
      <c r="J234" s="5">
        <v>7.88</v>
      </c>
      <c r="K234" s="4">
        <v>700</v>
      </c>
      <c r="L234" s="5">
        <v>77.930000000000007</v>
      </c>
      <c r="M234" s="5">
        <v>8.98</v>
      </c>
      <c r="N234" s="6" t="s">
        <v>63</v>
      </c>
      <c r="O234" s="13"/>
      <c r="P234" s="15">
        <f>(K234-H234)/H234</f>
        <v>0.16666666666666666</v>
      </c>
      <c r="Q234" s="16">
        <f>(M234-J234)/J234</f>
        <v>0.13959390862944168</v>
      </c>
      <c r="R234" t="s">
        <v>579</v>
      </c>
      <c r="T234" s="33" t="s">
        <v>62</v>
      </c>
      <c r="U234" s="33" t="s">
        <v>595</v>
      </c>
      <c r="V234" s="33">
        <f>VLOOKUP(T234,[2]Data!$A:$C,3,FALSE)</f>
        <v>129</v>
      </c>
      <c r="W234" s="33">
        <f>VLOOKUP(U234,[2]Data!$B$8:$C$273,2,FALSE)</f>
        <v>129</v>
      </c>
      <c r="X234" s="33" t="s">
        <v>888</v>
      </c>
      <c r="Y234" s="33">
        <f t="shared" si="21"/>
        <v>5.4263565891472867</v>
      </c>
      <c r="Z234" s="33" t="s">
        <v>591</v>
      </c>
      <c r="AA234" t="b">
        <f t="shared" si="20"/>
        <v>1</v>
      </c>
    </row>
    <row r="235" spans="1:27" ht="24.9" customHeight="1" x14ac:dyDescent="0.25">
      <c r="A235" s="2" t="s">
        <v>8</v>
      </c>
      <c r="B235" s="2" t="s">
        <v>9</v>
      </c>
      <c r="C235" s="2" t="s">
        <v>10</v>
      </c>
      <c r="D235" s="2" t="s">
        <v>3</v>
      </c>
      <c r="E235" s="2" t="s">
        <v>4</v>
      </c>
      <c r="F235" s="2" t="s">
        <v>2</v>
      </c>
      <c r="G235" s="2" t="s">
        <v>38</v>
      </c>
      <c r="H235" s="4">
        <v>0</v>
      </c>
      <c r="I235" s="5">
        <v>81.3</v>
      </c>
      <c r="J235" s="5">
        <v>0</v>
      </c>
      <c r="K235" s="4">
        <v>0</v>
      </c>
      <c r="L235" s="5">
        <v>87.71</v>
      </c>
      <c r="M235" s="5">
        <v>0</v>
      </c>
      <c r="N235" s="6" t="s">
        <v>81</v>
      </c>
      <c r="O235" s="13"/>
      <c r="P235" s="15"/>
      <c r="Q235" s="16"/>
      <c r="R235" t="s">
        <v>580</v>
      </c>
      <c r="T235" s="33" t="s">
        <v>3</v>
      </c>
      <c r="U235" s="33" t="s">
        <v>615</v>
      </c>
      <c r="V235" s="33">
        <f>VLOOKUP(T235,[2]Data!$A:$C,3,FALSE)</f>
        <v>129</v>
      </c>
      <c r="W235" s="33">
        <f>VLOOKUP(U235,[2]Data!$B$8:$C$273,2,FALSE)</f>
        <v>129</v>
      </c>
      <c r="X235" s="33" t="s">
        <v>888</v>
      </c>
      <c r="Y235" s="33">
        <f t="shared" si="21"/>
        <v>0</v>
      </c>
      <c r="Z235" s="33" t="s">
        <v>591</v>
      </c>
      <c r="AA235" t="b">
        <f t="shared" si="20"/>
        <v>1</v>
      </c>
    </row>
    <row r="236" spans="1:27" ht="24.9" customHeight="1" x14ac:dyDescent="0.25">
      <c r="A236" s="2" t="s">
        <v>8</v>
      </c>
      <c r="B236" s="2" t="s">
        <v>9</v>
      </c>
      <c r="C236" s="2" t="s">
        <v>10</v>
      </c>
      <c r="D236" s="2" t="s">
        <v>270</v>
      </c>
      <c r="E236" s="2" t="s">
        <v>4</v>
      </c>
      <c r="F236" s="2" t="s">
        <v>2</v>
      </c>
      <c r="G236" s="2" t="s">
        <v>38</v>
      </c>
      <c r="H236" s="4">
        <v>0</v>
      </c>
      <c r="I236" s="5">
        <v>66.38</v>
      </c>
      <c r="J236" s="5">
        <v>0</v>
      </c>
      <c r="K236" s="4">
        <v>0</v>
      </c>
      <c r="L236" s="5">
        <v>69.739999999999995</v>
      </c>
      <c r="M236" s="5">
        <v>0</v>
      </c>
      <c r="N236" s="6" t="s">
        <v>271</v>
      </c>
      <c r="O236" s="13"/>
      <c r="P236" s="15"/>
      <c r="Q236" s="16"/>
      <c r="R236" t="s">
        <v>580</v>
      </c>
      <c r="T236" s="33" t="s">
        <v>270</v>
      </c>
      <c r="U236" s="33" t="s">
        <v>855</v>
      </c>
      <c r="V236" s="33" t="e">
        <f>VLOOKUP(T236,[2]Data!$A:$C,3,FALSE)</f>
        <v>#N/A</v>
      </c>
      <c r="W236" s="33">
        <f>VLOOKUP(U236,[2]Data!$B$8:$C$273,2,FALSE)</f>
        <v>128</v>
      </c>
      <c r="X236" s="33" t="s">
        <v>888</v>
      </c>
      <c r="Y236" s="33">
        <f t="shared" si="21"/>
        <v>0</v>
      </c>
      <c r="Z236" s="33" t="s">
        <v>591</v>
      </c>
      <c r="AA236" t="b">
        <f t="shared" si="20"/>
        <v>1</v>
      </c>
    </row>
    <row r="237" spans="1:27" ht="24.9" customHeight="1" x14ac:dyDescent="0.25">
      <c r="A237" s="2" t="s">
        <v>22</v>
      </c>
      <c r="B237" s="2" t="s">
        <v>23</v>
      </c>
      <c r="C237" s="2" t="s">
        <v>24</v>
      </c>
      <c r="D237" s="2" t="s">
        <v>496</v>
      </c>
      <c r="E237" s="2" t="s">
        <v>4</v>
      </c>
      <c r="F237" s="2" t="s">
        <v>2</v>
      </c>
      <c r="G237" s="2" t="s">
        <v>39</v>
      </c>
      <c r="H237" s="4">
        <v>4500</v>
      </c>
      <c r="I237" s="5">
        <v>56.68</v>
      </c>
      <c r="J237" s="5">
        <v>79.39</v>
      </c>
      <c r="K237" s="4">
        <v>4500</v>
      </c>
      <c r="L237" s="5">
        <v>58.91</v>
      </c>
      <c r="M237" s="5">
        <v>76.39</v>
      </c>
      <c r="N237" s="6" t="s">
        <v>497</v>
      </c>
      <c r="O237" s="13"/>
      <c r="P237" s="15">
        <f>(K237-H237)/H237</f>
        <v>0</v>
      </c>
      <c r="Q237" s="16">
        <f>(M237-J237)/J237</f>
        <v>-3.778813452575891E-2</v>
      </c>
      <c r="R237" t="s">
        <v>579</v>
      </c>
      <c r="T237" s="33" t="s">
        <v>496</v>
      </c>
      <c r="U237" s="33" t="s">
        <v>645</v>
      </c>
      <c r="V237" s="33">
        <f>VLOOKUP(T237,[2]Data!$A:$C,3,FALSE)</f>
        <v>128</v>
      </c>
      <c r="W237" s="33">
        <f>VLOOKUP(U237,[2]Data!$B$8:$C$273,2,FALSE)</f>
        <v>128</v>
      </c>
      <c r="X237" s="33" t="s">
        <v>888</v>
      </c>
      <c r="Y237" s="33">
        <f t="shared" si="21"/>
        <v>35.15625</v>
      </c>
      <c r="Z237" s="33" t="s">
        <v>592</v>
      </c>
      <c r="AA237" t="b">
        <f t="shared" si="20"/>
        <v>1</v>
      </c>
    </row>
    <row r="238" spans="1:27" ht="24.9" customHeight="1" x14ac:dyDescent="0.25">
      <c r="A238" s="2" t="s">
        <v>8</v>
      </c>
      <c r="B238" s="2" t="s">
        <v>9</v>
      </c>
      <c r="C238" s="2" t="s">
        <v>10</v>
      </c>
      <c r="D238" s="2" t="s">
        <v>88</v>
      </c>
      <c r="E238" s="2" t="s">
        <v>4</v>
      </c>
      <c r="F238" s="2" t="s">
        <v>2</v>
      </c>
      <c r="G238" s="2" t="s">
        <v>39</v>
      </c>
      <c r="H238" s="4">
        <v>6300</v>
      </c>
      <c r="I238" s="5">
        <v>80.47</v>
      </c>
      <c r="J238" s="5">
        <v>78.290000000000006</v>
      </c>
      <c r="K238" s="4">
        <v>6300</v>
      </c>
      <c r="L238" s="5">
        <v>83.69</v>
      </c>
      <c r="M238" s="5">
        <v>75.28</v>
      </c>
      <c r="N238" s="6" t="s">
        <v>89</v>
      </c>
      <c r="O238" s="13"/>
      <c r="P238" s="15">
        <f>(K238-H238)/H238</f>
        <v>0</v>
      </c>
      <c r="Q238" s="16">
        <f>(M238-J238)/J238</f>
        <v>-3.8446800357644716E-2</v>
      </c>
      <c r="R238" t="s">
        <v>579</v>
      </c>
      <c r="T238" s="33" t="s">
        <v>88</v>
      </c>
      <c r="U238" s="33" t="s">
        <v>620</v>
      </c>
      <c r="V238" s="33">
        <f>VLOOKUP(T238,[2]Data!$A:$C,3,FALSE)</f>
        <v>125</v>
      </c>
      <c r="W238" s="33">
        <f>VLOOKUP(U238,[2]Data!$B$8:$C$273,2,FALSE)</f>
        <v>125</v>
      </c>
      <c r="X238" s="33" t="s">
        <v>888</v>
      </c>
      <c r="Y238" s="33">
        <f t="shared" si="21"/>
        <v>50.4</v>
      </c>
      <c r="Z238" s="33" t="s">
        <v>592</v>
      </c>
      <c r="AA238" t="b">
        <f t="shared" si="20"/>
        <v>1</v>
      </c>
    </row>
    <row r="239" spans="1:27" ht="24.9" customHeight="1" x14ac:dyDescent="0.25">
      <c r="A239" s="2" t="s">
        <v>22</v>
      </c>
      <c r="B239" s="2" t="s">
        <v>23</v>
      </c>
      <c r="C239" s="2" t="s">
        <v>24</v>
      </c>
      <c r="D239" s="2" t="s">
        <v>515</v>
      </c>
      <c r="E239" s="2" t="s">
        <v>4</v>
      </c>
      <c r="F239" s="2" t="s">
        <v>2</v>
      </c>
      <c r="G239" s="2" t="s">
        <v>39</v>
      </c>
      <c r="H239" s="4">
        <v>1540</v>
      </c>
      <c r="I239" s="5">
        <v>65.989999999999995</v>
      </c>
      <c r="J239" s="5">
        <v>23.34</v>
      </c>
      <c r="K239" s="4">
        <v>1660</v>
      </c>
      <c r="L239" s="5">
        <v>65.510000000000005</v>
      </c>
      <c r="M239" s="5">
        <v>25.34</v>
      </c>
      <c r="N239" s="6" t="s">
        <v>516</v>
      </c>
      <c r="O239" s="13"/>
      <c r="P239" s="15">
        <f>(K239-H239)/H239</f>
        <v>7.792207792207792E-2</v>
      </c>
      <c r="Q239" s="16">
        <f>(M239-J239)/J239</f>
        <v>8.5689802913453295E-2</v>
      </c>
      <c r="R239" t="s">
        <v>579</v>
      </c>
      <c r="T239" s="33" t="s">
        <v>515</v>
      </c>
      <c r="U239" s="33" t="s">
        <v>711</v>
      </c>
      <c r="V239" s="33">
        <f>VLOOKUP(T239,[2]Data!$A:$C,3,FALSE)</f>
        <v>123</v>
      </c>
      <c r="W239" s="33">
        <f>VLOOKUP(U239,[2]Data!$B$8:$C$273,2,FALSE)</f>
        <v>123</v>
      </c>
      <c r="X239" s="33" t="s">
        <v>888</v>
      </c>
      <c r="Y239" s="33">
        <f t="shared" si="21"/>
        <v>13.495934959349594</v>
      </c>
      <c r="Z239" s="33" t="s">
        <v>591</v>
      </c>
      <c r="AA239" t="b">
        <f t="shared" si="20"/>
        <v>1</v>
      </c>
    </row>
    <row r="240" spans="1:27" ht="24.9" customHeight="1" x14ac:dyDescent="0.25">
      <c r="A240" s="2" t="s">
        <v>8</v>
      </c>
      <c r="B240" s="2" t="s">
        <v>9</v>
      </c>
      <c r="C240" s="2" t="s">
        <v>10</v>
      </c>
      <c r="D240" s="2" t="s">
        <v>116</v>
      </c>
      <c r="E240" s="2" t="s">
        <v>4</v>
      </c>
      <c r="F240" s="2" t="s">
        <v>2</v>
      </c>
      <c r="G240" s="2" t="s">
        <v>39</v>
      </c>
      <c r="H240" s="4">
        <v>420</v>
      </c>
      <c r="I240" s="5">
        <v>66.83</v>
      </c>
      <c r="J240" s="5">
        <v>6.28</v>
      </c>
      <c r="K240" s="4">
        <v>420</v>
      </c>
      <c r="L240" s="5">
        <v>66.650000000000006</v>
      </c>
      <c r="M240" s="5">
        <v>6.3</v>
      </c>
      <c r="N240" s="6" t="s">
        <v>117</v>
      </c>
      <c r="O240" s="13"/>
      <c r="P240" s="15">
        <f>(K240-H240)/H240</f>
        <v>0</v>
      </c>
      <c r="Q240" s="16">
        <f>(M240-J240)/J240</f>
        <v>3.1847133757961104E-3</v>
      </c>
      <c r="R240" t="s">
        <v>579</v>
      </c>
      <c r="T240" s="33" t="s">
        <v>116</v>
      </c>
      <c r="U240" s="33" t="s">
        <v>655</v>
      </c>
      <c r="V240" s="33">
        <f>VLOOKUP(T240,[2]Data!$A:$C,3,FALSE)</f>
        <v>117</v>
      </c>
      <c r="W240" s="33">
        <f>VLOOKUP(U240,[2]Data!$B$8:$C$273,2,FALSE)</f>
        <v>117</v>
      </c>
      <c r="X240" s="33" t="s">
        <v>888</v>
      </c>
      <c r="Y240" s="33">
        <f t="shared" si="21"/>
        <v>3.5897435897435899</v>
      </c>
      <c r="Z240" s="33" t="s">
        <v>591</v>
      </c>
      <c r="AA240" t="b">
        <f t="shared" si="20"/>
        <v>1</v>
      </c>
    </row>
    <row r="241" spans="1:27" ht="24.9" customHeight="1" x14ac:dyDescent="0.25">
      <c r="A241" s="2" t="s">
        <v>8</v>
      </c>
      <c r="B241" s="2" t="s">
        <v>9</v>
      </c>
      <c r="C241" s="2" t="s">
        <v>10</v>
      </c>
      <c r="D241" s="2" t="s">
        <v>282</v>
      </c>
      <c r="E241" s="2" t="s">
        <v>4</v>
      </c>
      <c r="F241" s="2" t="s">
        <v>2</v>
      </c>
      <c r="G241" s="2" t="s">
        <v>39</v>
      </c>
      <c r="H241" s="4">
        <v>6611</v>
      </c>
      <c r="I241" s="5">
        <v>85.22</v>
      </c>
      <c r="J241" s="5">
        <v>77.569999999999993</v>
      </c>
      <c r="K241" s="4">
        <v>7065</v>
      </c>
      <c r="L241" s="5">
        <v>89.34</v>
      </c>
      <c r="M241" s="5">
        <v>79.08</v>
      </c>
      <c r="N241" s="6" t="s">
        <v>283</v>
      </c>
      <c r="O241" s="13"/>
      <c r="P241" s="15">
        <f>(K241-H241)/H241</f>
        <v>6.8673423082740881E-2</v>
      </c>
      <c r="Q241" s="16">
        <f>(M241-J241)/J241</f>
        <v>1.9466288513600688E-2</v>
      </c>
      <c r="R241" t="s">
        <v>579</v>
      </c>
      <c r="T241" s="33" t="s">
        <v>868</v>
      </c>
      <c r="U241" s="33" t="s">
        <v>869</v>
      </c>
      <c r="V241" s="33">
        <f>VLOOKUP(T241,[2]Data!$A:$C,3,FALSE)</f>
        <v>115</v>
      </c>
      <c r="W241" s="33">
        <f>VLOOKUP(U241,[2]Data!$B$8:$C$273,2,FALSE)</f>
        <v>115</v>
      </c>
      <c r="X241" s="33" t="s">
        <v>888</v>
      </c>
      <c r="Y241" s="33">
        <f t="shared" si="21"/>
        <v>61.434782608695649</v>
      </c>
      <c r="Z241" s="33" t="s">
        <v>592</v>
      </c>
      <c r="AA241" t="b">
        <f t="shared" si="20"/>
        <v>0</v>
      </c>
    </row>
    <row r="242" spans="1:27" ht="24.9" customHeight="1" x14ac:dyDescent="0.25">
      <c r="A242" s="2" t="s">
        <v>8</v>
      </c>
      <c r="B242" s="2" t="s">
        <v>9</v>
      </c>
      <c r="C242" s="2" t="s">
        <v>10</v>
      </c>
      <c r="D242" s="2" t="s">
        <v>274</v>
      </c>
      <c r="E242" s="2" t="s">
        <v>4</v>
      </c>
      <c r="F242" s="2" t="s">
        <v>2</v>
      </c>
      <c r="G242" s="2" t="s">
        <v>38</v>
      </c>
      <c r="H242" s="4">
        <v>0</v>
      </c>
      <c r="I242" s="5">
        <v>112.26</v>
      </c>
      <c r="J242" s="5">
        <v>0</v>
      </c>
      <c r="K242" s="4">
        <v>0</v>
      </c>
      <c r="L242" s="5">
        <v>119.57</v>
      </c>
      <c r="M242" s="5">
        <v>0</v>
      </c>
      <c r="N242" s="6" t="s">
        <v>275</v>
      </c>
      <c r="O242" s="13"/>
      <c r="P242" s="15"/>
      <c r="Q242" s="16"/>
      <c r="R242" t="s">
        <v>580</v>
      </c>
      <c r="T242" s="33" t="s">
        <v>274</v>
      </c>
      <c r="U242" s="33" t="s">
        <v>858</v>
      </c>
      <c r="V242" s="33">
        <f>VLOOKUP(T242,[2]Data!$A:$C,3,FALSE)</f>
        <v>113</v>
      </c>
      <c r="W242" s="33">
        <f>VLOOKUP(U242,[2]Data!$B$8:$C$273,2,FALSE)</f>
        <v>113</v>
      </c>
      <c r="X242" s="33" t="s">
        <v>888</v>
      </c>
      <c r="Y242" s="33">
        <f t="shared" si="21"/>
        <v>0</v>
      </c>
      <c r="Z242" s="33" t="s">
        <v>591</v>
      </c>
      <c r="AA242" t="b">
        <f t="shared" si="20"/>
        <v>1</v>
      </c>
    </row>
    <row r="243" spans="1:27" ht="24.9" customHeight="1" x14ac:dyDescent="0.25">
      <c r="A243" s="2" t="s">
        <v>8</v>
      </c>
      <c r="B243" s="2" t="s">
        <v>9</v>
      </c>
      <c r="C243" s="2" t="s">
        <v>10</v>
      </c>
      <c r="D243" s="2" t="s">
        <v>175</v>
      </c>
      <c r="E243" s="2" t="s">
        <v>4</v>
      </c>
      <c r="F243" s="2" t="s">
        <v>2</v>
      </c>
      <c r="G243" s="2" t="s">
        <v>39</v>
      </c>
      <c r="H243" s="4">
        <v>3000</v>
      </c>
      <c r="I243" s="5">
        <v>93.25</v>
      </c>
      <c r="J243" s="5">
        <v>32.17</v>
      </c>
      <c r="K243" s="4">
        <v>3000</v>
      </c>
      <c r="L243" s="5">
        <v>93.28</v>
      </c>
      <c r="M243" s="5">
        <v>32.159999999999997</v>
      </c>
      <c r="N243" s="6" t="s">
        <v>176</v>
      </c>
      <c r="O243" s="13"/>
      <c r="P243" s="15">
        <f>(K243-H243)/H243</f>
        <v>0</v>
      </c>
      <c r="Q243" s="16">
        <f>(M243-J243)/J243</f>
        <v>-3.1084861672381461E-4</v>
      </c>
      <c r="R243" t="s">
        <v>579</v>
      </c>
      <c r="T243" s="33" t="s">
        <v>175</v>
      </c>
      <c r="U243" s="33" t="s">
        <v>723</v>
      </c>
      <c r="V243" s="33">
        <f>VLOOKUP(T243,[2]Data!$A:$C,3,FALSE)</f>
        <v>109</v>
      </c>
      <c r="W243" s="33">
        <f>VLOOKUP(U243,[2]Data!$B$8:$C$273,2,FALSE)</f>
        <v>109</v>
      </c>
      <c r="X243" s="33" t="s">
        <v>888</v>
      </c>
      <c r="Y243" s="33">
        <f t="shared" si="21"/>
        <v>27.522935779816514</v>
      </c>
      <c r="Z243" s="33" t="s">
        <v>591</v>
      </c>
      <c r="AA243" t="b">
        <f t="shared" si="20"/>
        <v>1</v>
      </c>
    </row>
    <row r="244" spans="1:27" ht="24.9" customHeight="1" x14ac:dyDescent="0.25">
      <c r="A244" s="2" t="s">
        <v>8</v>
      </c>
      <c r="B244" s="2" t="s">
        <v>9</v>
      </c>
      <c r="C244" s="2" t="s">
        <v>10</v>
      </c>
      <c r="D244" s="2" t="s">
        <v>130</v>
      </c>
      <c r="E244" s="2" t="s">
        <v>4</v>
      </c>
      <c r="F244" s="2" t="s">
        <v>2</v>
      </c>
      <c r="G244" s="2" t="s">
        <v>38</v>
      </c>
      <c r="H244" s="4">
        <v>0</v>
      </c>
      <c r="I244" s="5">
        <v>75.86</v>
      </c>
      <c r="J244" s="5">
        <v>0</v>
      </c>
      <c r="K244" s="4">
        <v>0</v>
      </c>
      <c r="L244" s="5">
        <v>75.900000000000006</v>
      </c>
      <c r="M244" s="5">
        <v>0</v>
      </c>
      <c r="N244" s="6" t="s">
        <v>131</v>
      </c>
      <c r="O244" s="13"/>
      <c r="P244" s="15"/>
      <c r="Q244" s="16"/>
      <c r="R244" t="s">
        <v>580</v>
      </c>
      <c r="T244" s="33" t="s">
        <v>130</v>
      </c>
      <c r="U244" s="33" t="s">
        <v>664</v>
      </c>
      <c r="V244" s="33">
        <f>VLOOKUP(T244,[2]Data!$A:$C,3,FALSE)</f>
        <v>107</v>
      </c>
      <c r="W244" s="33">
        <f>VLOOKUP(U244,[2]Data!$B$8:$C$273,2,FALSE)</f>
        <v>107</v>
      </c>
      <c r="X244" s="33" t="s">
        <v>888</v>
      </c>
      <c r="Y244" s="33">
        <f t="shared" si="21"/>
        <v>0</v>
      </c>
      <c r="Z244" s="33" t="s">
        <v>591</v>
      </c>
      <c r="AA244" t="b">
        <f t="shared" si="20"/>
        <v>1</v>
      </c>
    </row>
    <row r="245" spans="1:27" ht="24.9" customHeight="1" x14ac:dyDescent="0.25">
      <c r="A245" s="2" t="s">
        <v>8</v>
      </c>
      <c r="B245" s="2" t="s">
        <v>9</v>
      </c>
      <c r="C245" s="2" t="s">
        <v>10</v>
      </c>
      <c r="D245" s="2" t="s">
        <v>284</v>
      </c>
      <c r="E245" s="2" t="s">
        <v>4</v>
      </c>
      <c r="F245" s="2" t="s">
        <v>2</v>
      </c>
      <c r="G245" s="2" t="s">
        <v>38</v>
      </c>
      <c r="H245" s="4">
        <v>0</v>
      </c>
      <c r="I245" s="5">
        <v>49.84</v>
      </c>
      <c r="J245" s="5">
        <v>0</v>
      </c>
      <c r="K245" s="4">
        <v>0</v>
      </c>
      <c r="L245" s="5">
        <v>52.74</v>
      </c>
      <c r="M245" s="5">
        <v>0</v>
      </c>
      <c r="N245" s="6" t="s">
        <v>285</v>
      </c>
      <c r="O245" s="13"/>
      <c r="P245" s="15"/>
      <c r="Q245" s="16"/>
      <c r="R245" t="s">
        <v>580</v>
      </c>
      <c r="T245" s="33" t="s">
        <v>284</v>
      </c>
      <c r="U245" s="33" t="s">
        <v>870</v>
      </c>
      <c r="V245" s="33">
        <f>VLOOKUP(T245,[2]Data!$A:$C,3,FALSE)</f>
        <v>107</v>
      </c>
      <c r="W245" s="33">
        <f>VLOOKUP(U245,[2]Data!$B$8:$C$273,2,FALSE)</f>
        <v>107</v>
      </c>
      <c r="X245" s="33" t="s">
        <v>888</v>
      </c>
      <c r="Y245" s="33">
        <f t="shared" si="21"/>
        <v>0</v>
      </c>
      <c r="Z245" s="33" t="s">
        <v>591</v>
      </c>
      <c r="AA245" t="b">
        <f t="shared" si="20"/>
        <v>1</v>
      </c>
    </row>
    <row r="246" spans="1:27" ht="24.9" customHeight="1" x14ac:dyDescent="0.25">
      <c r="A246" s="2" t="s">
        <v>8</v>
      </c>
      <c r="B246" s="2" t="s">
        <v>9</v>
      </c>
      <c r="C246" s="2" t="s">
        <v>10</v>
      </c>
      <c r="D246" s="2" t="s">
        <v>84</v>
      </c>
      <c r="E246" s="2" t="s">
        <v>4</v>
      </c>
      <c r="F246" s="2" t="s">
        <v>2</v>
      </c>
      <c r="G246" s="2" t="s">
        <v>38</v>
      </c>
      <c r="H246" s="4">
        <v>0</v>
      </c>
      <c r="I246" s="5">
        <v>54.84</v>
      </c>
      <c r="J246" s="5">
        <v>0</v>
      </c>
      <c r="K246" s="4">
        <v>0</v>
      </c>
      <c r="L246" s="5">
        <v>57.11</v>
      </c>
      <c r="M246" s="5">
        <v>0</v>
      </c>
      <c r="N246" s="6" t="s">
        <v>85</v>
      </c>
      <c r="O246" s="13"/>
      <c r="P246" s="15"/>
      <c r="Q246" s="16"/>
      <c r="R246" t="s">
        <v>580</v>
      </c>
      <c r="T246" s="33" t="s">
        <v>84</v>
      </c>
      <c r="U246" s="33" t="s">
        <v>617</v>
      </c>
      <c r="V246" s="33">
        <f>VLOOKUP(T246,[2]Data!$A:$C,3,FALSE)</f>
        <v>106</v>
      </c>
      <c r="W246" s="33">
        <f>VLOOKUP(U246,[2]Data!$B$8:$C$273,2,FALSE)</f>
        <v>106</v>
      </c>
      <c r="X246" s="33" t="s">
        <v>888</v>
      </c>
      <c r="Y246" s="33">
        <f t="shared" si="21"/>
        <v>0</v>
      </c>
      <c r="Z246" s="33" t="s">
        <v>591</v>
      </c>
      <c r="AA246" t="b">
        <f t="shared" si="20"/>
        <v>1</v>
      </c>
    </row>
    <row r="247" spans="1:27" ht="24.9" customHeight="1" x14ac:dyDescent="0.25">
      <c r="A247" s="2" t="s">
        <v>8</v>
      </c>
      <c r="B247" s="2" t="s">
        <v>9</v>
      </c>
      <c r="C247" s="2" t="s">
        <v>10</v>
      </c>
      <c r="D247" s="2" t="s">
        <v>57</v>
      </c>
      <c r="E247" s="2" t="s">
        <v>4</v>
      </c>
      <c r="F247" s="2" t="s">
        <v>2</v>
      </c>
      <c r="G247" s="2" t="s">
        <v>38</v>
      </c>
      <c r="H247" s="4">
        <v>0</v>
      </c>
      <c r="I247" s="5">
        <v>61.76</v>
      </c>
      <c r="J247" s="5">
        <v>0</v>
      </c>
      <c r="K247" s="4">
        <v>0</v>
      </c>
      <c r="L247" s="5">
        <v>62.08</v>
      </c>
      <c r="M247" s="5">
        <v>0</v>
      </c>
      <c r="N247" s="6" t="s">
        <v>74</v>
      </c>
      <c r="O247" s="13"/>
      <c r="P247" s="15"/>
      <c r="Q247" s="16"/>
      <c r="R247" t="s">
        <v>580</v>
      </c>
      <c r="T247" s="33" t="s">
        <v>57</v>
      </c>
      <c r="U247" s="33" t="s">
        <v>608</v>
      </c>
      <c r="V247" s="33" t="e">
        <f>VLOOKUP(T247,[2]Data!$A:$C,3,FALSE)</f>
        <v>#N/A</v>
      </c>
      <c r="W247" s="33">
        <f>VLOOKUP(U247,[2]Data!$B$8:$C$273,2,FALSE)</f>
        <v>104</v>
      </c>
      <c r="X247" s="33" t="s">
        <v>888</v>
      </c>
      <c r="Y247" s="33">
        <f t="shared" si="21"/>
        <v>0</v>
      </c>
      <c r="Z247" s="33" t="s">
        <v>591</v>
      </c>
      <c r="AA247" t="b">
        <f t="shared" si="20"/>
        <v>1</v>
      </c>
    </row>
    <row r="248" spans="1:27" ht="24.9" customHeight="1" x14ac:dyDescent="0.25">
      <c r="A248" s="2" t="s">
        <v>22</v>
      </c>
      <c r="B248" s="2" t="s">
        <v>23</v>
      </c>
      <c r="C248" s="2" t="s">
        <v>24</v>
      </c>
      <c r="D248" s="2" t="s">
        <v>568</v>
      </c>
      <c r="E248" s="2" t="s">
        <v>4</v>
      </c>
      <c r="F248" s="2" t="s">
        <v>2</v>
      </c>
      <c r="G248" s="2" t="s">
        <v>39</v>
      </c>
      <c r="H248" s="4">
        <v>7200</v>
      </c>
      <c r="I248" s="5">
        <v>62.86</v>
      </c>
      <c r="J248" s="5">
        <v>114.54</v>
      </c>
      <c r="K248" s="4">
        <v>7200</v>
      </c>
      <c r="L248" s="5">
        <v>67.930000000000007</v>
      </c>
      <c r="M248" s="5">
        <v>105.99</v>
      </c>
      <c r="N248" s="6" t="s">
        <v>569</v>
      </c>
      <c r="O248" s="13"/>
      <c r="P248" s="15">
        <f>(K248-H248)/H248</f>
        <v>0</v>
      </c>
      <c r="Q248" s="16">
        <f>(M248-J248)/J248</f>
        <v>-7.4646411733892179E-2</v>
      </c>
      <c r="R248" t="s">
        <v>579</v>
      </c>
      <c r="T248" s="33" t="s">
        <v>568</v>
      </c>
      <c r="U248" s="33" t="s">
        <v>865</v>
      </c>
      <c r="V248" s="33" t="e">
        <f>VLOOKUP(T248,[2]Data!$A:$C,3,FALSE)</f>
        <v>#N/A</v>
      </c>
      <c r="W248" s="33">
        <v>100</v>
      </c>
      <c r="X248" s="33" t="s">
        <v>888</v>
      </c>
      <c r="Y248" s="33">
        <f t="shared" si="21"/>
        <v>72</v>
      </c>
      <c r="Z248" s="33" t="s">
        <v>591</v>
      </c>
      <c r="AA248" t="b">
        <f t="shared" si="20"/>
        <v>1</v>
      </c>
    </row>
    <row r="249" spans="1:27" ht="24.9" customHeight="1" x14ac:dyDescent="0.25">
      <c r="A249" s="2" t="s">
        <v>22</v>
      </c>
      <c r="B249" s="2" t="s">
        <v>23</v>
      </c>
      <c r="C249" s="2" t="s">
        <v>24</v>
      </c>
      <c r="D249" s="2" t="s">
        <v>549</v>
      </c>
      <c r="E249" s="2" t="s">
        <v>4</v>
      </c>
      <c r="F249" s="2" t="s">
        <v>2</v>
      </c>
      <c r="G249" s="2" t="s">
        <v>38</v>
      </c>
      <c r="H249" s="4">
        <v>0</v>
      </c>
      <c r="I249" s="5">
        <v>60.08</v>
      </c>
      <c r="J249" s="5">
        <v>0</v>
      </c>
      <c r="K249" s="4">
        <v>0</v>
      </c>
      <c r="L249" s="5">
        <v>67.86</v>
      </c>
      <c r="M249" s="5">
        <v>0</v>
      </c>
      <c r="N249" s="6" t="s">
        <v>550</v>
      </c>
      <c r="O249" s="13"/>
      <c r="P249" s="15"/>
      <c r="Q249" s="16"/>
      <c r="R249" t="s">
        <v>580</v>
      </c>
      <c r="T249" s="33" t="s">
        <v>549</v>
      </c>
      <c r="U249" s="33" t="s">
        <v>823</v>
      </c>
      <c r="V249" s="33">
        <f>VLOOKUP(T249,[2]Data!$A:$C,3,FALSE)</f>
        <v>97</v>
      </c>
      <c r="W249" s="33">
        <f>VLOOKUP(U249,[2]Data!$B$8:$C$273,2,FALSE)</f>
        <v>97</v>
      </c>
      <c r="X249" s="33" t="s">
        <v>889</v>
      </c>
      <c r="Y249" s="33">
        <f t="shared" si="21"/>
        <v>0</v>
      </c>
      <c r="Z249" s="33" t="s">
        <v>591</v>
      </c>
      <c r="AA249" t="b">
        <f t="shared" si="20"/>
        <v>1</v>
      </c>
    </row>
    <row r="250" spans="1:27" ht="24.9" customHeight="1" x14ac:dyDescent="0.25">
      <c r="A250" s="2" t="s">
        <v>8</v>
      </c>
      <c r="B250" s="2" t="s">
        <v>9</v>
      </c>
      <c r="C250" s="2" t="s">
        <v>10</v>
      </c>
      <c r="D250" s="2" t="s">
        <v>68</v>
      </c>
      <c r="E250" s="2" t="s">
        <v>4</v>
      </c>
      <c r="F250" s="2" t="s">
        <v>2</v>
      </c>
      <c r="G250" s="2" t="s">
        <v>38</v>
      </c>
      <c r="H250" s="4">
        <v>0</v>
      </c>
      <c r="I250" s="5">
        <v>70.7</v>
      </c>
      <c r="J250" s="5">
        <v>0</v>
      </c>
      <c r="K250" s="4">
        <v>0</v>
      </c>
      <c r="L250" s="5">
        <v>70.819999999999993</v>
      </c>
      <c r="M250" s="5">
        <v>0</v>
      </c>
      <c r="N250" s="6" t="s">
        <v>69</v>
      </c>
      <c r="O250" s="13"/>
      <c r="P250" s="15"/>
      <c r="Q250" s="16"/>
      <c r="R250" t="s">
        <v>580</v>
      </c>
      <c r="T250" s="33" t="s">
        <v>68</v>
      </c>
      <c r="U250" s="33" t="s">
        <v>602</v>
      </c>
      <c r="V250" s="33">
        <f>VLOOKUP(T250,[2]Data!$A:$C,3,FALSE)</f>
        <v>96</v>
      </c>
      <c r="W250" s="33">
        <v>96</v>
      </c>
      <c r="X250" s="33" t="s">
        <v>889</v>
      </c>
      <c r="Y250" s="33">
        <f t="shared" si="21"/>
        <v>0</v>
      </c>
      <c r="Z250" s="33" t="s">
        <v>591</v>
      </c>
      <c r="AA250" t="b">
        <f t="shared" si="20"/>
        <v>1</v>
      </c>
    </row>
    <row r="251" spans="1:27" ht="24.9" customHeight="1" x14ac:dyDescent="0.25">
      <c r="A251" s="2" t="s">
        <v>8</v>
      </c>
      <c r="B251" s="2" t="s">
        <v>9</v>
      </c>
      <c r="C251" s="2" t="s">
        <v>10</v>
      </c>
      <c r="D251" s="2" t="s">
        <v>155</v>
      </c>
      <c r="E251" s="2" t="s">
        <v>4</v>
      </c>
      <c r="F251" s="2" t="s">
        <v>2</v>
      </c>
      <c r="G251" s="2" t="s">
        <v>38</v>
      </c>
      <c r="H251" s="4">
        <v>0</v>
      </c>
      <c r="I251" s="5">
        <v>67.61</v>
      </c>
      <c r="J251" s="5">
        <v>0</v>
      </c>
      <c r="K251" s="4">
        <v>0</v>
      </c>
      <c r="L251" s="5">
        <v>70.7</v>
      </c>
      <c r="M251" s="5">
        <v>0</v>
      </c>
      <c r="N251" s="6" t="s">
        <v>156</v>
      </c>
      <c r="O251" s="13"/>
      <c r="P251" s="15"/>
      <c r="Q251" s="16"/>
      <c r="R251" t="s">
        <v>580</v>
      </c>
      <c r="T251" s="33" t="s">
        <v>155</v>
      </c>
      <c r="U251" s="33" t="s">
        <v>685</v>
      </c>
      <c r="V251" s="33">
        <f>VLOOKUP(T251,[2]Data!$A:$C,3,FALSE)</f>
        <v>94</v>
      </c>
      <c r="W251" s="33">
        <f>VLOOKUP(U251,[2]Data!$B$8:$C$273,2,FALSE)</f>
        <v>94</v>
      </c>
      <c r="X251" s="33" t="s">
        <v>889</v>
      </c>
      <c r="Y251" s="33">
        <f t="shared" si="21"/>
        <v>0</v>
      </c>
      <c r="Z251" s="33" t="s">
        <v>591</v>
      </c>
      <c r="AA251" t="b">
        <f t="shared" si="20"/>
        <v>1</v>
      </c>
    </row>
    <row r="252" spans="1:27" ht="24.9" customHeight="1" x14ac:dyDescent="0.25">
      <c r="A252" s="2" t="s">
        <v>22</v>
      </c>
      <c r="B252" s="2" t="s">
        <v>23</v>
      </c>
      <c r="C252" s="2" t="s">
        <v>24</v>
      </c>
      <c r="D252" s="2" t="s">
        <v>536</v>
      </c>
      <c r="E252" s="2" t="s">
        <v>4</v>
      </c>
      <c r="F252" s="2" t="s">
        <v>2</v>
      </c>
      <c r="G252" s="2" t="s">
        <v>38</v>
      </c>
      <c r="H252" s="4">
        <v>0</v>
      </c>
      <c r="I252" s="5">
        <v>53.3</v>
      </c>
      <c r="J252" s="5">
        <v>0</v>
      </c>
      <c r="K252" s="4">
        <v>0</v>
      </c>
      <c r="L252" s="5">
        <v>56.31</v>
      </c>
      <c r="M252" s="5">
        <v>0</v>
      </c>
      <c r="N252" s="6" t="s">
        <v>537</v>
      </c>
      <c r="O252" s="13"/>
      <c r="P252" s="15"/>
      <c r="Q252" s="16"/>
      <c r="R252" t="s">
        <v>580</v>
      </c>
      <c r="T252" s="33" t="s">
        <v>536</v>
      </c>
      <c r="U252" s="33" t="s">
        <v>781</v>
      </c>
      <c r="V252" s="33">
        <f>VLOOKUP(T252,[2]Data!$A:$C,3,FALSE)</f>
        <v>94</v>
      </c>
      <c r="W252" s="33">
        <f>VLOOKUP(U252,[2]Data!$B$8:$C$273,2,FALSE)</f>
        <v>94</v>
      </c>
      <c r="X252" s="33" t="s">
        <v>889</v>
      </c>
      <c r="Y252" s="33">
        <f t="shared" si="21"/>
        <v>0</v>
      </c>
      <c r="Z252" s="33" t="s">
        <v>591</v>
      </c>
      <c r="AA252" t="b">
        <f t="shared" si="20"/>
        <v>1</v>
      </c>
    </row>
    <row r="253" spans="1:27" ht="24.9" customHeight="1" x14ac:dyDescent="0.25">
      <c r="A253" s="2" t="s">
        <v>8</v>
      </c>
      <c r="B253" s="2" t="s">
        <v>9</v>
      </c>
      <c r="C253" s="2" t="s">
        <v>10</v>
      </c>
      <c r="D253" s="2" t="s">
        <v>163</v>
      </c>
      <c r="E253" s="2" t="s">
        <v>4</v>
      </c>
      <c r="F253" s="2" t="s">
        <v>2</v>
      </c>
      <c r="G253" s="2" t="s">
        <v>38</v>
      </c>
      <c r="H253" s="4">
        <v>0</v>
      </c>
      <c r="I253" s="5">
        <v>82.44</v>
      </c>
      <c r="J253" s="5">
        <v>0</v>
      </c>
      <c r="K253" s="4">
        <v>0</v>
      </c>
      <c r="L253" s="5">
        <v>88.13</v>
      </c>
      <c r="M253" s="5">
        <v>0</v>
      </c>
      <c r="N253" s="6" t="s">
        <v>164</v>
      </c>
      <c r="O253" s="13"/>
      <c r="P253" s="15"/>
      <c r="Q253" s="16"/>
      <c r="R253" t="s">
        <v>580</v>
      </c>
      <c r="T253" s="33" t="s">
        <v>163</v>
      </c>
      <c r="U253" s="33" t="s">
        <v>692</v>
      </c>
      <c r="V253" s="33">
        <f>VLOOKUP(T253,[2]Data!$A:$C,3,FALSE)</f>
        <v>92</v>
      </c>
      <c r="W253" s="33">
        <f>VLOOKUP(U253,[2]Data!$B$8:$C$273,2,FALSE)</f>
        <v>92</v>
      </c>
      <c r="X253" s="33" t="s">
        <v>889</v>
      </c>
      <c r="Y253" s="33">
        <f t="shared" si="21"/>
        <v>0</v>
      </c>
      <c r="Z253" s="33" t="s">
        <v>591</v>
      </c>
      <c r="AA253" t="b">
        <f t="shared" si="20"/>
        <v>1</v>
      </c>
    </row>
    <row r="254" spans="1:27" ht="24.9" customHeight="1" x14ac:dyDescent="0.25">
      <c r="A254" s="2" t="s">
        <v>8</v>
      </c>
      <c r="B254" s="2" t="s">
        <v>9</v>
      </c>
      <c r="C254" s="2" t="s">
        <v>10</v>
      </c>
      <c r="D254" s="2" t="s">
        <v>229</v>
      </c>
      <c r="E254" s="2" t="s">
        <v>4</v>
      </c>
      <c r="F254" s="2" t="s">
        <v>2</v>
      </c>
      <c r="G254" s="2" t="s">
        <v>38</v>
      </c>
      <c r="H254" s="4">
        <v>0</v>
      </c>
      <c r="I254" s="5">
        <v>43.41</v>
      </c>
      <c r="J254" s="5">
        <v>0</v>
      </c>
      <c r="K254" s="4">
        <v>0</v>
      </c>
      <c r="L254" s="5">
        <v>47.48</v>
      </c>
      <c r="M254" s="5">
        <v>0</v>
      </c>
      <c r="N254" s="6" t="s">
        <v>230</v>
      </c>
      <c r="O254" s="13"/>
      <c r="P254" s="15"/>
      <c r="Q254" s="16"/>
      <c r="R254" t="s">
        <v>580</v>
      </c>
      <c r="T254" s="33" t="s">
        <v>229</v>
      </c>
      <c r="U254" s="33" t="s">
        <v>798</v>
      </c>
      <c r="V254" s="33">
        <f>VLOOKUP(T254,[2]Data!$A:$C,3,FALSE)</f>
        <v>92</v>
      </c>
      <c r="W254" s="33">
        <f>VLOOKUP(U254,[2]Data!$B$8:$C$273,2,FALSE)</f>
        <v>92</v>
      </c>
      <c r="X254" s="33" t="s">
        <v>889</v>
      </c>
      <c r="Y254" s="33">
        <f t="shared" si="21"/>
        <v>0</v>
      </c>
      <c r="Z254" s="33" t="s">
        <v>591</v>
      </c>
      <c r="AA254" t="b">
        <f t="shared" si="20"/>
        <v>1</v>
      </c>
    </row>
    <row r="255" spans="1:27" ht="24.9" customHeight="1" x14ac:dyDescent="0.25">
      <c r="A255" s="2" t="s">
        <v>8</v>
      </c>
      <c r="B255" s="2" t="s">
        <v>9</v>
      </c>
      <c r="C255" s="2" t="s">
        <v>10</v>
      </c>
      <c r="D255" s="2" t="s">
        <v>59</v>
      </c>
      <c r="E255" s="2" t="s">
        <v>4</v>
      </c>
      <c r="F255" s="2" t="s">
        <v>2</v>
      </c>
      <c r="G255" s="2" t="s">
        <v>39</v>
      </c>
      <c r="H255" s="4">
        <v>1000</v>
      </c>
      <c r="I255" s="5">
        <v>55.21</v>
      </c>
      <c r="J255" s="5">
        <v>18.11</v>
      </c>
      <c r="K255" s="4">
        <v>1000</v>
      </c>
      <c r="L255" s="5">
        <v>55.67</v>
      </c>
      <c r="M255" s="5">
        <v>17.96</v>
      </c>
      <c r="N255" s="6" t="s">
        <v>142</v>
      </c>
      <c r="O255" s="13"/>
      <c r="P255" s="15">
        <f>(K255-H255)/H255</f>
        <v>0</v>
      </c>
      <c r="Q255" s="16">
        <f>(M255-J255)/J255</f>
        <v>-8.2827167310877189E-3</v>
      </c>
      <c r="R255" t="s">
        <v>579</v>
      </c>
      <c r="T255" s="33" t="s">
        <v>59</v>
      </c>
      <c r="U255" s="33" t="s">
        <v>673</v>
      </c>
      <c r="V255" s="33" t="e">
        <f>VLOOKUP(T255,[2]Data!$A:$C,3,FALSE)</f>
        <v>#N/A</v>
      </c>
      <c r="W255" s="33">
        <f>VLOOKUP(U255,[2]Data!$B$8:$C$273,2,FALSE)</f>
        <v>87</v>
      </c>
      <c r="X255" s="33" t="s">
        <v>889</v>
      </c>
      <c r="Y255" s="33">
        <f t="shared" si="21"/>
        <v>11.494252873563218</v>
      </c>
      <c r="Z255" s="33" t="s">
        <v>591</v>
      </c>
      <c r="AA255" t="b">
        <f t="shared" si="20"/>
        <v>1</v>
      </c>
    </row>
    <row r="256" spans="1:27" ht="24.9" customHeight="1" x14ac:dyDescent="0.25">
      <c r="A256" s="2" t="s">
        <v>8</v>
      </c>
      <c r="B256" s="2" t="s">
        <v>9</v>
      </c>
      <c r="C256" s="2" t="s">
        <v>10</v>
      </c>
      <c r="D256" s="2" t="s">
        <v>70</v>
      </c>
      <c r="E256" s="2" t="s">
        <v>4</v>
      </c>
      <c r="F256" s="2" t="s">
        <v>2</v>
      </c>
      <c r="G256" s="2" t="s">
        <v>39</v>
      </c>
      <c r="H256" s="4">
        <v>1800</v>
      </c>
      <c r="I256" s="5">
        <v>62.98</v>
      </c>
      <c r="J256" s="5">
        <v>28.58</v>
      </c>
      <c r="K256" s="4">
        <v>1800</v>
      </c>
      <c r="L256" s="5">
        <v>66.89</v>
      </c>
      <c r="M256" s="5">
        <v>26.91</v>
      </c>
      <c r="N256" s="6" t="s">
        <v>71</v>
      </c>
      <c r="O256" s="13"/>
      <c r="P256" s="15">
        <f>(K256-H256)/H256</f>
        <v>0</v>
      </c>
      <c r="Q256" s="16">
        <f>(M256-J256)/J256</f>
        <v>-5.8432470258922259E-2</v>
      </c>
      <c r="R256" t="s">
        <v>579</v>
      </c>
      <c r="T256" s="33" t="s">
        <v>70</v>
      </c>
      <c r="U256" s="33" t="s">
        <v>603</v>
      </c>
      <c r="V256" s="33">
        <f>VLOOKUP(T256,[2]Data!$A:$C,3,FALSE)</f>
        <v>87</v>
      </c>
      <c r="W256" s="33">
        <f>VLOOKUP(U256,[2]Data!$B$8:$C$273,2,FALSE)</f>
        <v>87</v>
      </c>
      <c r="X256" s="33" t="s">
        <v>889</v>
      </c>
      <c r="Y256" s="33">
        <f t="shared" si="21"/>
        <v>20.689655172413794</v>
      </c>
      <c r="Z256" s="33" t="s">
        <v>591</v>
      </c>
      <c r="AA256" t="b">
        <f t="shared" si="20"/>
        <v>1</v>
      </c>
    </row>
    <row r="257" spans="1:27" ht="24.9" customHeight="1" x14ac:dyDescent="0.25">
      <c r="A257" s="2" t="s">
        <v>22</v>
      </c>
      <c r="B257" s="2" t="s">
        <v>23</v>
      </c>
      <c r="C257" s="2" t="s">
        <v>24</v>
      </c>
      <c r="D257" s="2" t="s">
        <v>512</v>
      </c>
      <c r="E257" s="2" t="s">
        <v>4</v>
      </c>
      <c r="F257" s="2" t="s">
        <v>2</v>
      </c>
      <c r="G257" s="2" t="s">
        <v>39</v>
      </c>
      <c r="H257" s="4">
        <v>770</v>
      </c>
      <c r="I257" s="5">
        <v>49.41</v>
      </c>
      <c r="J257" s="5">
        <v>15.58</v>
      </c>
      <c r="K257" s="4">
        <v>770</v>
      </c>
      <c r="L257" s="5">
        <v>48.91</v>
      </c>
      <c r="M257" s="5">
        <v>15.74</v>
      </c>
      <c r="N257" s="6" t="s">
        <v>513</v>
      </c>
      <c r="O257" s="13"/>
      <c r="P257" s="15">
        <f>(K257-H257)/H257</f>
        <v>0</v>
      </c>
      <c r="Q257" s="16">
        <f>(M257-J257)/J257</f>
        <v>1.0269576379974336E-2</v>
      </c>
      <c r="R257" t="s">
        <v>579</v>
      </c>
      <c r="T257" s="33" t="s">
        <v>512</v>
      </c>
      <c r="U257" s="33" t="s">
        <v>701</v>
      </c>
      <c r="V257" s="33">
        <f>VLOOKUP(T257,[2]Data!$A:$C,3,FALSE)</f>
        <v>83</v>
      </c>
      <c r="W257" s="33">
        <f>VLOOKUP(U257,[2]Data!$B$8:$C$273,2,FALSE)</f>
        <v>83</v>
      </c>
      <c r="X257" s="33" t="s">
        <v>889</v>
      </c>
      <c r="Y257" s="33">
        <f t="shared" si="21"/>
        <v>9.2771084337349397</v>
      </c>
      <c r="Z257" s="33" t="s">
        <v>591</v>
      </c>
      <c r="AA257" t="b">
        <f t="shared" si="20"/>
        <v>1</v>
      </c>
    </row>
    <row r="258" spans="1:27" ht="24.9" customHeight="1" x14ac:dyDescent="0.25">
      <c r="A258" s="2" t="s">
        <v>8</v>
      </c>
      <c r="B258" s="2" t="s">
        <v>9</v>
      </c>
      <c r="C258" s="2" t="s">
        <v>10</v>
      </c>
      <c r="D258" s="2" t="s">
        <v>223</v>
      </c>
      <c r="E258" s="2" t="s">
        <v>4</v>
      </c>
      <c r="F258" s="2" t="s">
        <v>2</v>
      </c>
      <c r="G258" s="2" t="s">
        <v>38</v>
      </c>
      <c r="H258" s="4">
        <v>0</v>
      </c>
      <c r="I258" s="5">
        <v>55.52</v>
      </c>
      <c r="J258" s="5">
        <v>0</v>
      </c>
      <c r="K258" s="4">
        <v>0</v>
      </c>
      <c r="L258" s="5">
        <v>56.84</v>
      </c>
      <c r="M258" s="5">
        <v>0</v>
      </c>
      <c r="N258" s="6" t="s">
        <v>224</v>
      </c>
      <c r="O258" s="13"/>
      <c r="P258" s="15"/>
      <c r="Q258" s="16"/>
      <c r="R258" t="s">
        <v>580</v>
      </c>
      <c r="T258" s="33" t="s">
        <v>223</v>
      </c>
      <c r="U258" s="33" t="s">
        <v>794</v>
      </c>
      <c r="V258" s="33">
        <f>VLOOKUP(T258,[2]Data!$A:$C,3,FALSE)</f>
        <v>79</v>
      </c>
      <c r="W258" s="33">
        <f>VLOOKUP(U258,[2]Data!$B$8:$C$273,2,FALSE)</f>
        <v>79</v>
      </c>
      <c r="X258" s="33" t="s">
        <v>889</v>
      </c>
      <c r="Y258" s="33">
        <f t="shared" si="21"/>
        <v>0</v>
      </c>
      <c r="Z258" s="33" t="s">
        <v>591</v>
      </c>
      <c r="AA258" t="b">
        <f t="shared" ref="AA258:AA268" si="28">T258=D258</f>
        <v>1</v>
      </c>
    </row>
    <row r="259" spans="1:27" ht="24.9" customHeight="1" x14ac:dyDescent="0.25">
      <c r="A259" s="2" t="s">
        <v>8</v>
      </c>
      <c r="B259" s="2" t="s">
        <v>9</v>
      </c>
      <c r="C259" s="2" t="s">
        <v>10</v>
      </c>
      <c r="D259" s="2" t="s">
        <v>207</v>
      </c>
      <c r="E259" s="2" t="s">
        <v>4</v>
      </c>
      <c r="F259" s="2" t="s">
        <v>2</v>
      </c>
      <c r="G259" s="2" t="s">
        <v>38</v>
      </c>
      <c r="H259" s="4">
        <v>0</v>
      </c>
      <c r="I259" s="5">
        <v>50</v>
      </c>
      <c r="J259" s="5">
        <v>0</v>
      </c>
      <c r="K259" s="4">
        <v>0</v>
      </c>
      <c r="L259" s="5">
        <v>55.54</v>
      </c>
      <c r="M259" s="5">
        <v>0</v>
      </c>
      <c r="N259" s="6" t="s">
        <v>208</v>
      </c>
      <c r="O259" s="13"/>
      <c r="P259" s="15"/>
      <c r="Q259" s="16"/>
      <c r="R259" t="s">
        <v>580</v>
      </c>
      <c r="T259" s="33" t="s">
        <v>207</v>
      </c>
      <c r="U259" s="33" t="s">
        <v>769</v>
      </c>
      <c r="V259" s="33">
        <f>VLOOKUP(T259,[2]Data!$A:$C,3,FALSE)</f>
        <v>74</v>
      </c>
      <c r="W259" s="33">
        <f>VLOOKUP(U259,[2]Data!$B$8:$C$273,2,FALSE)</f>
        <v>74</v>
      </c>
      <c r="X259" s="33" t="s">
        <v>889</v>
      </c>
      <c r="Y259" s="33">
        <f t="shared" ref="Y259:Y268" si="29">K259/W259</f>
        <v>0</v>
      </c>
      <c r="Z259" s="33" t="s">
        <v>591</v>
      </c>
      <c r="AA259" t="b">
        <f t="shared" si="28"/>
        <v>1</v>
      </c>
    </row>
    <row r="260" spans="1:27" ht="24.9" customHeight="1" x14ac:dyDescent="0.25">
      <c r="A260" s="2" t="s">
        <v>8</v>
      </c>
      <c r="B260" s="2" t="s">
        <v>9</v>
      </c>
      <c r="C260" s="2" t="s">
        <v>10</v>
      </c>
      <c r="D260" s="2" t="s">
        <v>258</v>
      </c>
      <c r="E260" s="2" t="s">
        <v>4</v>
      </c>
      <c r="F260" s="2" t="s">
        <v>2</v>
      </c>
      <c r="G260" s="2" t="s">
        <v>38</v>
      </c>
      <c r="H260" s="4">
        <v>0</v>
      </c>
      <c r="I260" s="5">
        <v>53.31</v>
      </c>
      <c r="J260" s="5">
        <v>0</v>
      </c>
      <c r="K260" s="4">
        <v>0</v>
      </c>
      <c r="L260" s="5">
        <v>58.11</v>
      </c>
      <c r="M260" s="5">
        <v>0</v>
      </c>
      <c r="N260" s="6" t="s">
        <v>259</v>
      </c>
      <c r="O260" s="13"/>
      <c r="P260" s="15"/>
      <c r="Q260" s="16"/>
      <c r="R260" t="s">
        <v>580</v>
      </c>
      <c r="T260" s="33" t="s">
        <v>258</v>
      </c>
      <c r="U260" s="33" t="s">
        <v>838</v>
      </c>
      <c r="V260" s="33">
        <f>VLOOKUP(T260,[2]Data!$A:$C,3,FALSE)</f>
        <v>72</v>
      </c>
      <c r="W260" s="33">
        <f>VLOOKUP(U260,[2]Data!$B$8:$C$273,2,FALSE)</f>
        <v>72</v>
      </c>
      <c r="X260" s="33" t="s">
        <v>889</v>
      </c>
      <c r="Y260" s="33">
        <f t="shared" si="29"/>
        <v>0</v>
      </c>
      <c r="Z260" s="33" t="s">
        <v>591</v>
      </c>
      <c r="AA260" t="b">
        <f t="shared" si="28"/>
        <v>1</v>
      </c>
    </row>
    <row r="261" spans="1:27" ht="24.9" customHeight="1" x14ac:dyDescent="0.25">
      <c r="A261" s="2" t="s">
        <v>8</v>
      </c>
      <c r="B261" s="2" t="s">
        <v>9</v>
      </c>
      <c r="C261" s="2" t="s">
        <v>10</v>
      </c>
      <c r="D261" s="2" t="s">
        <v>276</v>
      </c>
      <c r="E261" s="2" t="s">
        <v>4</v>
      </c>
      <c r="F261" s="2" t="s">
        <v>2</v>
      </c>
      <c r="G261" s="2" t="s">
        <v>38</v>
      </c>
      <c r="H261" s="4">
        <v>0</v>
      </c>
      <c r="I261" s="5">
        <v>58.01</v>
      </c>
      <c r="J261" s="5">
        <v>0</v>
      </c>
      <c r="K261" s="4">
        <v>0</v>
      </c>
      <c r="L261" s="5">
        <v>68.63</v>
      </c>
      <c r="M261" s="5">
        <v>0</v>
      </c>
      <c r="N261" s="6" t="s">
        <v>277</v>
      </c>
      <c r="O261" s="13"/>
      <c r="P261" s="15"/>
      <c r="Q261" s="16"/>
      <c r="R261" t="s">
        <v>580</v>
      </c>
      <c r="T261" s="33" t="s">
        <v>276</v>
      </c>
      <c r="U261" s="33" t="s">
        <v>859</v>
      </c>
      <c r="V261" s="33">
        <f>VLOOKUP(T261,[2]Data!$A:$C,3,FALSE)</f>
        <v>70</v>
      </c>
      <c r="W261" s="33">
        <f>VLOOKUP(U261,[2]Data!$B$8:$C$273,2,FALSE)</f>
        <v>70</v>
      </c>
      <c r="X261" s="33" t="s">
        <v>889</v>
      </c>
      <c r="Y261" s="33">
        <f t="shared" si="29"/>
        <v>0</v>
      </c>
      <c r="Z261" s="33" t="s">
        <v>591</v>
      </c>
      <c r="AA261" t="b">
        <f t="shared" si="28"/>
        <v>1</v>
      </c>
    </row>
    <row r="262" spans="1:27" ht="24.9" customHeight="1" x14ac:dyDescent="0.25">
      <c r="A262" s="2" t="s">
        <v>18</v>
      </c>
      <c r="B262" s="2" t="s">
        <v>19</v>
      </c>
      <c r="C262" s="2" t="s">
        <v>20</v>
      </c>
      <c r="D262" s="2" t="s">
        <v>378</v>
      </c>
      <c r="E262" s="2" t="s">
        <v>4</v>
      </c>
      <c r="F262" s="2" t="s">
        <v>2</v>
      </c>
      <c r="G262" s="2" t="s">
        <v>38</v>
      </c>
      <c r="H262" s="4">
        <v>0</v>
      </c>
      <c r="I262" s="5">
        <v>46.55</v>
      </c>
      <c r="J262" s="5">
        <v>0</v>
      </c>
      <c r="K262" s="4">
        <v>0</v>
      </c>
      <c r="L262" s="5">
        <v>50.74</v>
      </c>
      <c r="M262" s="5">
        <v>0</v>
      </c>
      <c r="N262" s="6" t="s">
        <v>379</v>
      </c>
      <c r="O262" s="13"/>
      <c r="P262" s="15"/>
      <c r="Q262" s="16"/>
      <c r="R262" t="s">
        <v>580</v>
      </c>
      <c r="T262" s="33" t="s">
        <v>378</v>
      </c>
      <c r="U262" s="33" t="s">
        <v>596</v>
      </c>
      <c r="V262" s="33">
        <f>VLOOKUP(T262,[2]Data!$A:$C,3,FALSE)</f>
        <v>67</v>
      </c>
      <c r="W262" s="33">
        <f>VLOOKUP(U262,[2]Data!$B$8:$C$273,2,FALSE)</f>
        <v>67</v>
      </c>
      <c r="X262" s="33" t="s">
        <v>889</v>
      </c>
      <c r="Y262" s="33">
        <f t="shared" si="29"/>
        <v>0</v>
      </c>
      <c r="Z262" s="33" t="s">
        <v>591</v>
      </c>
      <c r="AA262" t="b">
        <f t="shared" si="28"/>
        <v>1</v>
      </c>
    </row>
    <row r="263" spans="1:27" ht="24.9" customHeight="1" x14ac:dyDescent="0.25">
      <c r="A263" s="2" t="s">
        <v>8</v>
      </c>
      <c r="B263" s="2" t="s">
        <v>9</v>
      </c>
      <c r="C263" s="2" t="s">
        <v>10</v>
      </c>
      <c r="D263" s="2" t="s">
        <v>136</v>
      </c>
      <c r="E263" s="2" t="s">
        <v>4</v>
      </c>
      <c r="F263" s="2" t="s">
        <v>2</v>
      </c>
      <c r="G263" s="2" t="s">
        <v>39</v>
      </c>
      <c r="H263" s="4">
        <v>1480</v>
      </c>
      <c r="I263" s="5">
        <v>32.6</v>
      </c>
      <c r="J263" s="5">
        <v>45.4</v>
      </c>
      <c r="K263" s="4">
        <v>730</v>
      </c>
      <c r="L263" s="5">
        <v>33.14</v>
      </c>
      <c r="M263" s="5">
        <v>22.03</v>
      </c>
      <c r="N263" s="6" t="s">
        <v>137</v>
      </c>
      <c r="O263" s="13"/>
      <c r="P263" s="15">
        <f>(K263-H263)/H263</f>
        <v>-0.5067567567567568</v>
      </c>
      <c r="Q263" s="16">
        <f>(M263-J263)/J263</f>
        <v>-0.51475770925110131</v>
      </c>
      <c r="R263" t="s">
        <v>579</v>
      </c>
      <c r="T263" s="33" t="s">
        <v>136</v>
      </c>
      <c r="U263" s="33" t="s">
        <v>669</v>
      </c>
      <c r="V263" s="33">
        <f>VLOOKUP(T263,[2]Data!$A:$C,3,FALSE)</f>
        <v>56</v>
      </c>
      <c r="W263" s="33">
        <f>VLOOKUP(U263,[2]Data!$B$8:$C$273,2,FALSE)</f>
        <v>56</v>
      </c>
      <c r="X263" s="33" t="s">
        <v>889</v>
      </c>
      <c r="Y263" s="33">
        <f t="shared" si="29"/>
        <v>13.035714285714286</v>
      </c>
      <c r="Z263" s="33" t="s">
        <v>592</v>
      </c>
      <c r="AA263" t="b">
        <f t="shared" si="28"/>
        <v>1</v>
      </c>
    </row>
    <row r="264" spans="1:27" ht="24.9" customHeight="1" x14ac:dyDescent="0.25">
      <c r="A264" s="2" t="s">
        <v>8</v>
      </c>
      <c r="B264" s="2" t="s">
        <v>9</v>
      </c>
      <c r="C264" s="2" t="s">
        <v>10</v>
      </c>
      <c r="D264" s="2" t="s">
        <v>169</v>
      </c>
      <c r="E264" s="2" t="s">
        <v>4</v>
      </c>
      <c r="F264" s="2" t="s">
        <v>2</v>
      </c>
      <c r="G264" s="2" t="s">
        <v>38</v>
      </c>
      <c r="H264" s="4">
        <v>0</v>
      </c>
      <c r="I264" s="5">
        <v>40.869999999999997</v>
      </c>
      <c r="J264" s="5">
        <v>0</v>
      </c>
      <c r="K264" s="4">
        <v>0</v>
      </c>
      <c r="L264" s="5">
        <v>42.63</v>
      </c>
      <c r="M264" s="5">
        <v>0</v>
      </c>
      <c r="N264" s="6" t="s">
        <v>170</v>
      </c>
      <c r="O264" s="13"/>
      <c r="P264" s="15"/>
      <c r="Q264" s="16"/>
      <c r="R264" t="s">
        <v>580</v>
      </c>
      <c r="T264" s="33" t="s">
        <v>169</v>
      </c>
      <c r="U264" s="33" t="s">
        <v>706</v>
      </c>
      <c r="V264" s="33">
        <f>VLOOKUP(T264,[2]Data!$A:$C,3,FALSE)</f>
        <v>55</v>
      </c>
      <c r="W264" s="33">
        <f>VLOOKUP(U264,[2]Data!$B$8:$C$273,2,FALSE)</f>
        <v>55</v>
      </c>
      <c r="X264" s="33" t="s">
        <v>889</v>
      </c>
      <c r="Y264" s="33">
        <f t="shared" si="29"/>
        <v>0</v>
      </c>
      <c r="Z264" s="33" t="s">
        <v>591</v>
      </c>
      <c r="AA264" t="b">
        <f t="shared" si="28"/>
        <v>1</v>
      </c>
    </row>
    <row r="265" spans="1:27" ht="24.9" customHeight="1" x14ac:dyDescent="0.25">
      <c r="A265" s="2" t="s">
        <v>8</v>
      </c>
      <c r="B265" s="2" t="s">
        <v>9</v>
      </c>
      <c r="C265" s="2" t="s">
        <v>10</v>
      </c>
      <c r="D265" s="2" t="s">
        <v>75</v>
      </c>
      <c r="E265" s="2" t="s">
        <v>4</v>
      </c>
      <c r="F265" s="2" t="s">
        <v>2</v>
      </c>
      <c r="G265" s="2" t="s">
        <v>39</v>
      </c>
      <c r="H265" s="4">
        <v>400</v>
      </c>
      <c r="I265" s="5">
        <v>33.840000000000003</v>
      </c>
      <c r="J265" s="5">
        <v>11.82</v>
      </c>
      <c r="K265" s="4">
        <v>400</v>
      </c>
      <c r="L265" s="5">
        <v>32.81</v>
      </c>
      <c r="M265" s="5">
        <v>12.19</v>
      </c>
      <c r="N265" s="6" t="s">
        <v>76</v>
      </c>
      <c r="O265" s="13"/>
      <c r="P265" s="15">
        <f>(K265-H265)/H265</f>
        <v>0</v>
      </c>
      <c r="Q265" s="16">
        <f>(M265-J265)/J265</f>
        <v>3.1302876480541392E-2</v>
      </c>
      <c r="R265" t="s">
        <v>579</v>
      </c>
      <c r="T265" s="33" t="s">
        <v>75</v>
      </c>
      <c r="U265" s="33" t="s">
        <v>609</v>
      </c>
      <c r="V265" s="33">
        <f>VLOOKUP(T265,[2]Data!$A:$C,3,FALSE)</f>
        <v>52</v>
      </c>
      <c r="W265" s="33">
        <f>VLOOKUP(U265,[2]Data!$B$8:$C$273,2,FALSE)</f>
        <v>52</v>
      </c>
      <c r="X265" s="33" t="s">
        <v>889</v>
      </c>
      <c r="Y265" s="33">
        <f t="shared" si="29"/>
        <v>7.6923076923076925</v>
      </c>
      <c r="Z265" s="33" t="s">
        <v>591</v>
      </c>
      <c r="AA265" t="b">
        <f t="shared" si="28"/>
        <v>1</v>
      </c>
    </row>
    <row r="266" spans="1:27" ht="24.9" customHeight="1" x14ac:dyDescent="0.25">
      <c r="A266" s="2" t="s">
        <v>8</v>
      </c>
      <c r="B266" s="2" t="s">
        <v>9</v>
      </c>
      <c r="C266" s="2" t="s">
        <v>10</v>
      </c>
      <c r="D266" s="2" t="s">
        <v>210</v>
      </c>
      <c r="E266" s="2" t="s">
        <v>4</v>
      </c>
      <c r="F266" s="2" t="s">
        <v>2</v>
      </c>
      <c r="G266" s="2" t="s">
        <v>38</v>
      </c>
      <c r="H266" s="4">
        <v>0</v>
      </c>
      <c r="I266" s="5">
        <v>22.52</v>
      </c>
      <c r="J266" s="5">
        <v>0</v>
      </c>
      <c r="K266" s="4">
        <v>0</v>
      </c>
      <c r="L266" s="5">
        <v>23.96</v>
      </c>
      <c r="M266" s="5">
        <v>0</v>
      </c>
      <c r="N266" s="6" t="s">
        <v>211</v>
      </c>
      <c r="O266" s="13"/>
      <c r="P266" s="15"/>
      <c r="Q266" s="16"/>
      <c r="R266" t="s">
        <v>580</v>
      </c>
      <c r="T266" s="33" t="s">
        <v>210</v>
      </c>
      <c r="U266" s="33" t="s">
        <v>775</v>
      </c>
      <c r="V266" s="33">
        <f>VLOOKUP(T266,[2]Data!$A:$C,3,FALSE)</f>
        <v>45</v>
      </c>
      <c r="W266" s="33">
        <f>VLOOKUP(U266,[2]Data!$B$8:$C$273,2,FALSE)</f>
        <v>45</v>
      </c>
      <c r="X266" s="33" t="s">
        <v>889</v>
      </c>
      <c r="Y266" s="33">
        <f t="shared" si="29"/>
        <v>0</v>
      </c>
      <c r="Z266" s="33" t="s">
        <v>591</v>
      </c>
      <c r="AA266" t="b">
        <f t="shared" si="28"/>
        <v>1</v>
      </c>
    </row>
    <row r="267" spans="1:27" ht="24.9" customHeight="1" x14ac:dyDescent="0.25">
      <c r="A267" s="2" t="s">
        <v>18</v>
      </c>
      <c r="B267" s="2" t="s">
        <v>19</v>
      </c>
      <c r="C267" s="2" t="s">
        <v>20</v>
      </c>
      <c r="D267" s="2" t="s">
        <v>451</v>
      </c>
      <c r="E267" s="2" t="s">
        <v>4</v>
      </c>
      <c r="F267" s="2" t="s">
        <v>2</v>
      </c>
      <c r="G267" s="2" t="s">
        <v>38</v>
      </c>
      <c r="H267" s="4">
        <v>0</v>
      </c>
      <c r="I267" s="5">
        <v>21.34</v>
      </c>
      <c r="J267" s="5">
        <v>0</v>
      </c>
      <c r="K267" s="4">
        <v>0</v>
      </c>
      <c r="L267" s="5">
        <v>22.76</v>
      </c>
      <c r="M267" s="5">
        <v>0</v>
      </c>
      <c r="N267" s="6" t="s">
        <v>452</v>
      </c>
      <c r="O267" s="13"/>
      <c r="P267" s="15"/>
      <c r="Q267" s="16"/>
      <c r="R267" t="s">
        <v>580</v>
      </c>
      <c r="T267" s="33" t="s">
        <v>451</v>
      </c>
      <c r="U267" s="33" t="s">
        <v>772</v>
      </c>
      <c r="V267" s="33">
        <f>VLOOKUP(T267,[2]Data!$A:$C,3,FALSE)</f>
        <v>34</v>
      </c>
      <c r="W267" s="33">
        <f>VLOOKUP(U267,[2]Data!$B$8:$C$273,2,FALSE)</f>
        <v>34</v>
      </c>
      <c r="X267" s="33" t="s">
        <v>889</v>
      </c>
      <c r="Y267" s="33">
        <f t="shared" si="29"/>
        <v>0</v>
      </c>
      <c r="Z267" s="33" t="s">
        <v>591</v>
      </c>
      <c r="AA267" t="b">
        <f t="shared" si="28"/>
        <v>1</v>
      </c>
    </row>
    <row r="268" spans="1:27" ht="24.9" customHeight="1" x14ac:dyDescent="0.25">
      <c r="A268" s="2" t="s">
        <v>8</v>
      </c>
      <c r="B268" s="2" t="s">
        <v>9</v>
      </c>
      <c r="C268" s="2" t="s">
        <v>10</v>
      </c>
      <c r="D268" s="2" t="s">
        <v>248</v>
      </c>
      <c r="E268" s="2" t="s">
        <v>4</v>
      </c>
      <c r="F268" s="2" t="s">
        <v>2</v>
      </c>
      <c r="G268" s="2" t="s">
        <v>38</v>
      </c>
      <c r="H268" s="4">
        <v>0</v>
      </c>
      <c r="I268" s="5">
        <v>18.12</v>
      </c>
      <c r="J268" s="5">
        <v>0</v>
      </c>
      <c r="K268" s="4">
        <v>0</v>
      </c>
      <c r="L268" s="5">
        <v>17.27</v>
      </c>
      <c r="M268" s="5">
        <v>0</v>
      </c>
      <c r="N268" s="6" t="s">
        <v>249</v>
      </c>
      <c r="O268" s="13"/>
      <c r="P268" s="15"/>
      <c r="Q268" s="16"/>
      <c r="R268" t="s">
        <v>580</v>
      </c>
      <c r="T268" s="33" t="s">
        <v>248</v>
      </c>
      <c r="U268" s="33" t="s">
        <v>826</v>
      </c>
      <c r="V268" s="33">
        <f>VLOOKUP(T268,[2]Data!$A:$C,3,FALSE)</f>
        <v>27</v>
      </c>
      <c r="W268" s="33">
        <f>VLOOKUP(U268,[2]Data!$B$8:$C$273,2,FALSE)</f>
        <v>27</v>
      </c>
      <c r="X268" s="33" t="s">
        <v>889</v>
      </c>
      <c r="Y268" s="33">
        <f t="shared" si="29"/>
        <v>0</v>
      </c>
      <c r="Z268" s="33" t="s">
        <v>591</v>
      </c>
      <c r="AA268" t="b">
        <f t="shared" si="28"/>
        <v>1</v>
      </c>
    </row>
    <row r="269" spans="1:27" x14ac:dyDescent="0.25">
      <c r="H269" s="14">
        <f>SUM(H2:H268)</f>
        <v>16980468</v>
      </c>
      <c r="I269" s="14">
        <f t="shared" ref="I269:L269" si="30">SUM(I2:I268)</f>
        <v>180053.37999999986</v>
      </c>
      <c r="J269" s="14">
        <f>H269/I269</f>
        <v>94.307965782147562</v>
      </c>
      <c r="K269" s="14">
        <f t="shared" si="30"/>
        <v>18450344</v>
      </c>
      <c r="L269" s="14">
        <f t="shared" si="30"/>
        <v>184358.15999999995</v>
      </c>
      <c r="M269" s="14">
        <f>K269/L269</f>
        <v>100.07880312973403</v>
      </c>
    </row>
  </sheetData>
  <sortState xmlns:xlrd2="http://schemas.microsoft.com/office/spreadsheetml/2017/richdata2" ref="A2:AA268">
    <sortCondition descending="1" ref="W2:W268"/>
  </sortState>
  <phoneticPr fontId="45" type="noConversion"/>
  <conditionalFormatting sqref="AA1:AA1048576">
    <cfRule type="cellIs" dxfId="0" priority="1" operator="equal">
      <formula>FALSE</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3D3A-42ED-4AA7-B08C-B49BE096B934}">
  <dimension ref="A3:M15"/>
  <sheetViews>
    <sheetView workbookViewId="0">
      <selection activeCell="H5" sqref="H5"/>
    </sheetView>
  </sheetViews>
  <sheetFormatPr defaultRowHeight="13.2" x14ac:dyDescent="0.25"/>
  <cols>
    <col min="1" max="1" width="23.33203125" bestFit="1" customWidth="1"/>
    <col min="2" max="2" width="15.109375" bestFit="1" customWidth="1"/>
    <col min="3" max="3" width="13.21875" bestFit="1" customWidth="1"/>
    <col min="4" max="4" width="11.88671875" bestFit="1" customWidth="1"/>
    <col min="5" max="5" width="15.88671875" bestFit="1" customWidth="1"/>
    <col min="6" max="6" width="10.33203125" bestFit="1" customWidth="1"/>
    <col min="7" max="7" width="22.33203125" bestFit="1" customWidth="1"/>
    <col min="8" max="8" width="31.109375" customWidth="1"/>
    <col min="9" max="9" width="9.77734375" customWidth="1"/>
    <col min="10" max="10" width="10.6640625" customWidth="1"/>
    <col min="11" max="11" width="10.33203125" bestFit="1" customWidth="1"/>
    <col min="12" max="12" width="12.33203125" customWidth="1"/>
  </cols>
  <sheetData>
    <row r="3" spans="1:13" ht="13.8" thickBot="1" x14ac:dyDescent="0.3">
      <c r="A3" s="21" t="s">
        <v>583</v>
      </c>
      <c r="B3" s="21" t="s">
        <v>874</v>
      </c>
      <c r="C3" s="18"/>
      <c r="D3" s="18"/>
      <c r="E3" s="18"/>
      <c r="F3" s="19"/>
    </row>
    <row r="4" spans="1:13" ht="36" thickTop="1" thickBot="1" x14ac:dyDescent="0.3">
      <c r="A4" s="21" t="s">
        <v>584</v>
      </c>
      <c r="B4" s="17" t="s">
        <v>592</v>
      </c>
      <c r="C4" s="26" t="s">
        <v>591</v>
      </c>
      <c r="D4" s="26" t="s">
        <v>593</v>
      </c>
      <c r="E4" s="26" t="s">
        <v>594</v>
      </c>
      <c r="F4" s="20" t="s">
        <v>585</v>
      </c>
      <c r="H4" s="43" t="s">
        <v>897</v>
      </c>
      <c r="I4" s="44" t="s">
        <v>592</v>
      </c>
      <c r="J4" s="44" t="s">
        <v>591</v>
      </c>
      <c r="K4" s="44" t="s">
        <v>593</v>
      </c>
      <c r="L4" s="44" t="s">
        <v>594</v>
      </c>
      <c r="M4" s="45" t="s">
        <v>896</v>
      </c>
    </row>
    <row r="5" spans="1:13" ht="18" thickBot="1" x14ac:dyDescent="0.35">
      <c r="A5" s="22" t="s">
        <v>572</v>
      </c>
      <c r="B5" s="17"/>
      <c r="C5" s="26"/>
      <c r="D5" s="26">
        <v>2</v>
      </c>
      <c r="E5" s="26"/>
      <c r="F5" s="20">
        <v>2</v>
      </c>
      <c r="H5" s="54" t="s">
        <v>572</v>
      </c>
      <c r="I5" s="55"/>
      <c r="J5" s="55"/>
      <c r="K5" s="55">
        <v>2</v>
      </c>
      <c r="L5" s="55"/>
      <c r="M5" s="56">
        <v>2</v>
      </c>
    </row>
    <row r="6" spans="1:13" ht="18" thickBot="1" x14ac:dyDescent="0.35">
      <c r="A6" s="23" t="s">
        <v>573</v>
      </c>
      <c r="B6" s="35">
        <v>1</v>
      </c>
      <c r="C6" s="36"/>
      <c r="D6" s="36">
        <v>7</v>
      </c>
      <c r="E6" s="36"/>
      <c r="F6" s="37">
        <v>8</v>
      </c>
      <c r="H6" s="54" t="s">
        <v>573</v>
      </c>
      <c r="I6" s="55">
        <v>1</v>
      </c>
      <c r="J6" s="55"/>
      <c r="K6" s="55">
        <v>7</v>
      </c>
      <c r="L6" s="55"/>
      <c r="M6" s="56">
        <v>8</v>
      </c>
    </row>
    <row r="7" spans="1:13" ht="18" thickBot="1" x14ac:dyDescent="0.35">
      <c r="A7" s="23" t="s">
        <v>574</v>
      </c>
      <c r="B7" s="35">
        <v>5</v>
      </c>
      <c r="C7" s="36"/>
      <c r="D7" s="36">
        <v>7</v>
      </c>
      <c r="E7" s="36"/>
      <c r="F7" s="37">
        <v>12</v>
      </c>
      <c r="H7" s="54" t="s">
        <v>574</v>
      </c>
      <c r="I7" s="55">
        <v>5</v>
      </c>
      <c r="J7" s="55"/>
      <c r="K7" s="55">
        <v>7</v>
      </c>
      <c r="L7" s="55"/>
      <c r="M7" s="56">
        <v>12</v>
      </c>
    </row>
    <row r="8" spans="1:13" ht="18" thickBot="1" x14ac:dyDescent="0.35">
      <c r="A8" s="23" t="s">
        <v>575</v>
      </c>
      <c r="B8" s="35">
        <v>15</v>
      </c>
      <c r="C8" s="36"/>
      <c r="D8" s="36">
        <v>5</v>
      </c>
      <c r="E8" s="36"/>
      <c r="F8" s="37">
        <v>20</v>
      </c>
      <c r="H8" s="54" t="s">
        <v>575</v>
      </c>
      <c r="I8" s="55">
        <v>15</v>
      </c>
      <c r="J8" s="55"/>
      <c r="K8" s="55">
        <v>5</v>
      </c>
      <c r="L8" s="55"/>
      <c r="M8" s="56">
        <v>20</v>
      </c>
    </row>
    <row r="9" spans="1:13" ht="18" thickBot="1" x14ac:dyDescent="0.35">
      <c r="A9" s="23" t="s">
        <v>576</v>
      </c>
      <c r="B9" s="35">
        <v>16</v>
      </c>
      <c r="C9" s="36"/>
      <c r="D9" s="36"/>
      <c r="E9" s="36"/>
      <c r="F9" s="37">
        <v>16</v>
      </c>
      <c r="H9" s="54" t="s">
        <v>576</v>
      </c>
      <c r="I9" s="55">
        <v>16</v>
      </c>
      <c r="J9" s="55"/>
      <c r="K9" s="55"/>
      <c r="L9" s="55"/>
      <c r="M9" s="56">
        <v>16</v>
      </c>
    </row>
    <row r="10" spans="1:13" ht="18" thickBot="1" x14ac:dyDescent="0.35">
      <c r="A10" s="23" t="s">
        <v>577</v>
      </c>
      <c r="B10" s="35">
        <v>30</v>
      </c>
      <c r="C10" s="36"/>
      <c r="D10" s="36"/>
      <c r="E10" s="36"/>
      <c r="F10" s="37">
        <v>30</v>
      </c>
      <c r="H10" s="54" t="s">
        <v>577</v>
      </c>
      <c r="I10" s="55">
        <v>30</v>
      </c>
      <c r="J10" s="55"/>
      <c r="K10" s="55"/>
      <c r="L10" s="55"/>
      <c r="M10" s="56">
        <v>30</v>
      </c>
    </row>
    <row r="11" spans="1:13" ht="18" thickBot="1" x14ac:dyDescent="0.35">
      <c r="A11" s="23" t="s">
        <v>578</v>
      </c>
      <c r="B11" s="35">
        <v>61</v>
      </c>
      <c r="C11" s="36"/>
      <c r="D11" s="36"/>
      <c r="E11" s="36"/>
      <c r="F11" s="37">
        <v>61</v>
      </c>
      <c r="H11" s="54" t="s">
        <v>578</v>
      </c>
      <c r="I11" s="55">
        <v>61</v>
      </c>
      <c r="J11" s="55"/>
      <c r="K11" s="55"/>
      <c r="L11" s="55"/>
      <c r="M11" s="56">
        <v>61</v>
      </c>
    </row>
    <row r="12" spans="1:13" ht="18" thickBot="1" x14ac:dyDescent="0.35">
      <c r="A12" s="23" t="s">
        <v>579</v>
      </c>
      <c r="B12" s="35">
        <v>78</v>
      </c>
      <c r="C12" s="36">
        <v>11</v>
      </c>
      <c r="D12" s="36"/>
      <c r="E12" s="36">
        <v>1</v>
      </c>
      <c r="F12" s="37">
        <v>90</v>
      </c>
      <c r="H12" s="54" t="s">
        <v>579</v>
      </c>
      <c r="I12" s="55">
        <v>78</v>
      </c>
      <c r="J12" s="55">
        <v>11</v>
      </c>
      <c r="K12" s="55"/>
      <c r="L12" s="55">
        <v>1</v>
      </c>
      <c r="M12" s="56">
        <v>90</v>
      </c>
    </row>
    <row r="13" spans="1:13" ht="18" thickBot="1" x14ac:dyDescent="0.35">
      <c r="A13" s="23" t="s">
        <v>580</v>
      </c>
      <c r="B13" s="35"/>
      <c r="C13" s="36">
        <v>28</v>
      </c>
      <c r="D13" s="36"/>
      <c r="E13" s="36"/>
      <c r="F13" s="37">
        <v>28</v>
      </c>
      <c r="H13" s="54" t="s">
        <v>580</v>
      </c>
      <c r="I13" s="55"/>
      <c r="J13" s="55">
        <v>28</v>
      </c>
      <c r="K13" s="55"/>
      <c r="L13" s="55"/>
      <c r="M13" s="56">
        <v>28</v>
      </c>
    </row>
    <row r="14" spans="1:13" ht="18" thickBot="1" x14ac:dyDescent="0.35">
      <c r="A14" s="24" t="s">
        <v>585</v>
      </c>
      <c r="B14" s="38">
        <v>206</v>
      </c>
      <c r="C14" s="39">
        <v>39</v>
      </c>
      <c r="D14" s="39">
        <v>21</v>
      </c>
      <c r="E14" s="39">
        <v>1</v>
      </c>
      <c r="F14" s="40">
        <v>267</v>
      </c>
      <c r="H14" s="57" t="s">
        <v>585</v>
      </c>
      <c r="I14" s="58">
        <v>206</v>
      </c>
      <c r="J14" s="58">
        <v>39</v>
      </c>
      <c r="K14" s="58">
        <v>21</v>
      </c>
      <c r="L14" s="58">
        <v>1</v>
      </c>
      <c r="M14" s="59">
        <v>267</v>
      </c>
    </row>
    <row r="15" spans="1:13" ht="13.8" thickTop="1" x14ac:dyDescent="0.25"/>
  </sheetData>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903C-DD8F-4885-A904-A801053EEEFE}">
  <dimension ref="A3:N15"/>
  <sheetViews>
    <sheetView topLeftCell="C2" workbookViewId="0">
      <selection activeCell="H9" sqref="H9"/>
    </sheetView>
  </sheetViews>
  <sheetFormatPr defaultRowHeight="13.2" x14ac:dyDescent="0.25"/>
  <cols>
    <col min="1" max="1" width="29.21875" bestFit="1" customWidth="1"/>
    <col min="2" max="2" width="17" bestFit="1" customWidth="1"/>
    <col min="3" max="3" width="13.77734375" bestFit="1" customWidth="1"/>
    <col min="4" max="4" width="14" bestFit="1" customWidth="1"/>
    <col min="5" max="5" width="12.88671875" bestFit="1" customWidth="1"/>
    <col min="6" max="8" width="12" bestFit="1" customWidth="1"/>
    <col min="9" max="9" width="32.44140625" bestFit="1" customWidth="1"/>
    <col min="10" max="10" width="12.88671875" bestFit="1" customWidth="1"/>
    <col min="11" max="11" width="9.5546875" bestFit="1" customWidth="1"/>
    <col min="12" max="12" width="10.109375" bestFit="1" customWidth="1"/>
    <col min="13" max="13" width="9.5546875" bestFit="1" customWidth="1"/>
    <col min="14" max="14" width="13" customWidth="1"/>
    <col min="15" max="15" width="14.77734375" bestFit="1" customWidth="1"/>
    <col min="16" max="16" width="12" bestFit="1" customWidth="1"/>
    <col min="17" max="17" width="14" bestFit="1" customWidth="1"/>
    <col min="18" max="20" width="12" bestFit="1" customWidth="1"/>
    <col min="21" max="21" width="18" bestFit="1" customWidth="1"/>
    <col min="22" max="22" width="12" bestFit="1" customWidth="1"/>
  </cols>
  <sheetData>
    <row r="3" spans="1:14" ht="13.8" thickBot="1" x14ac:dyDescent="0.3">
      <c r="A3" s="41" t="s">
        <v>879</v>
      </c>
      <c r="B3" s="41" t="s">
        <v>874</v>
      </c>
    </row>
    <row r="4" spans="1:14" ht="36" thickTop="1" thickBot="1" x14ac:dyDescent="0.3">
      <c r="A4" s="41" t="s">
        <v>584</v>
      </c>
      <c r="B4" t="s">
        <v>594</v>
      </c>
      <c r="C4" t="s">
        <v>592</v>
      </c>
      <c r="D4" t="s">
        <v>591</v>
      </c>
      <c r="E4" t="s">
        <v>593</v>
      </c>
      <c r="F4" t="s">
        <v>585</v>
      </c>
      <c r="I4" s="61" t="s">
        <v>898</v>
      </c>
      <c r="J4" s="44" t="s">
        <v>594</v>
      </c>
      <c r="K4" s="44" t="s">
        <v>592</v>
      </c>
      <c r="L4" s="44" t="s">
        <v>591</v>
      </c>
      <c r="M4" s="44" t="s">
        <v>593</v>
      </c>
      <c r="N4" s="45" t="s">
        <v>896</v>
      </c>
    </row>
    <row r="5" spans="1:14" ht="18" thickBot="1" x14ac:dyDescent="0.35">
      <c r="A5" s="1" t="s">
        <v>572</v>
      </c>
      <c r="B5" s="42"/>
      <c r="C5" s="42"/>
      <c r="D5" s="42"/>
      <c r="E5" s="42">
        <v>87.705564987508026</v>
      </c>
      <c r="F5" s="42">
        <v>87.705564987508026</v>
      </c>
      <c r="I5" s="54" t="s">
        <v>572</v>
      </c>
      <c r="J5" s="60"/>
      <c r="K5" s="60"/>
      <c r="L5" s="60"/>
      <c r="M5" s="60">
        <v>87.705564987508026</v>
      </c>
      <c r="N5" s="62">
        <v>87.705564987508026</v>
      </c>
    </row>
    <row r="6" spans="1:14" ht="18" thickBot="1" x14ac:dyDescent="0.35">
      <c r="A6" s="1" t="s">
        <v>573</v>
      </c>
      <c r="B6" s="42"/>
      <c r="C6" s="42">
        <v>36.81504437244682</v>
      </c>
      <c r="D6" s="42"/>
      <c r="E6" s="42">
        <v>71.10919568936724</v>
      </c>
      <c r="F6" s="42">
        <v>66.822426774752188</v>
      </c>
      <c r="I6" s="54" t="s">
        <v>573</v>
      </c>
      <c r="J6" s="60"/>
      <c r="K6" s="60">
        <v>36.81504437244682</v>
      </c>
      <c r="L6" s="60"/>
      <c r="M6" s="60">
        <v>71.10919568936724</v>
      </c>
      <c r="N6" s="62">
        <v>66.822426774752188</v>
      </c>
    </row>
    <row r="7" spans="1:14" ht="18" thickBot="1" x14ac:dyDescent="0.35">
      <c r="A7" s="1" t="s">
        <v>574</v>
      </c>
      <c r="B7" s="42"/>
      <c r="C7" s="42">
        <v>41.755197435767521</v>
      </c>
      <c r="D7" s="42"/>
      <c r="E7" s="42">
        <v>50.316571546568198</v>
      </c>
      <c r="F7" s="42">
        <v>46.749332333734579</v>
      </c>
      <c r="I7" s="54" t="s">
        <v>574</v>
      </c>
      <c r="J7" s="60"/>
      <c r="K7" s="60">
        <v>41.755197435767521</v>
      </c>
      <c r="L7" s="60"/>
      <c r="M7" s="60">
        <v>50.316571546568198</v>
      </c>
      <c r="N7" s="62">
        <v>46.749332333734579</v>
      </c>
    </row>
    <row r="8" spans="1:14" ht="18" thickBot="1" x14ac:dyDescent="0.35">
      <c r="A8" s="1" t="s">
        <v>575</v>
      </c>
      <c r="B8" s="42"/>
      <c r="C8" s="42">
        <v>45.272761832989104</v>
      </c>
      <c r="D8" s="42"/>
      <c r="E8" s="42">
        <v>78.138650790250821</v>
      </c>
      <c r="F8" s="42">
        <v>53.489234072304534</v>
      </c>
      <c r="I8" s="54" t="s">
        <v>575</v>
      </c>
      <c r="J8" s="60"/>
      <c r="K8" s="60">
        <v>45.272761832989104</v>
      </c>
      <c r="L8" s="60"/>
      <c r="M8" s="60">
        <v>78.138650790250821</v>
      </c>
      <c r="N8" s="62">
        <v>53.489234072304534</v>
      </c>
    </row>
    <row r="9" spans="1:14" ht="18" thickBot="1" x14ac:dyDescent="0.35">
      <c r="A9" s="1" t="s">
        <v>576</v>
      </c>
      <c r="B9" s="42"/>
      <c r="C9" s="42">
        <v>28.933424584780361</v>
      </c>
      <c r="D9" s="42"/>
      <c r="E9" s="42"/>
      <c r="F9" s="42">
        <v>28.933424584780361</v>
      </c>
      <c r="I9" s="54" t="s">
        <v>576</v>
      </c>
      <c r="J9" s="60"/>
      <c r="K9" s="60">
        <v>28.933424584780361</v>
      </c>
      <c r="L9" s="60"/>
      <c r="M9" s="60"/>
      <c r="N9" s="62">
        <v>28.933424584780361</v>
      </c>
    </row>
    <row r="10" spans="1:14" ht="18" thickBot="1" x14ac:dyDescent="0.35">
      <c r="A10" s="1" t="s">
        <v>577</v>
      </c>
      <c r="B10" s="42"/>
      <c r="C10" s="42">
        <v>28.735594869322771</v>
      </c>
      <c r="D10" s="42"/>
      <c r="E10" s="42"/>
      <c r="F10" s="42">
        <v>28.735594869322771</v>
      </c>
      <c r="I10" s="54" t="s">
        <v>577</v>
      </c>
      <c r="J10" s="60"/>
      <c r="K10" s="60">
        <v>28.735594869322771</v>
      </c>
      <c r="L10" s="60"/>
      <c r="M10" s="60"/>
      <c r="N10" s="62">
        <v>28.735594869322771</v>
      </c>
    </row>
    <row r="11" spans="1:14" ht="18" thickBot="1" x14ac:dyDescent="0.35">
      <c r="A11" s="1" t="s">
        <v>578</v>
      </c>
      <c r="B11" s="42"/>
      <c r="C11" s="42">
        <v>29.719461870066528</v>
      </c>
      <c r="D11" s="42"/>
      <c r="E11" s="42"/>
      <c r="F11" s="42">
        <v>29.719461870066528</v>
      </c>
      <c r="I11" s="54" t="s">
        <v>578</v>
      </c>
      <c r="J11" s="60"/>
      <c r="K11" s="60">
        <v>29.719461870066528</v>
      </c>
      <c r="L11" s="60"/>
      <c r="M11" s="60"/>
      <c r="N11" s="62">
        <v>29.719461870066528</v>
      </c>
    </row>
    <row r="12" spans="1:14" ht="18" thickBot="1" x14ac:dyDescent="0.35">
      <c r="A12" s="1" t="s">
        <v>579</v>
      </c>
      <c r="B12" s="42">
        <v>26.402640264026402</v>
      </c>
      <c r="C12" s="42">
        <v>20.687783544672815</v>
      </c>
      <c r="D12" s="42">
        <v>16.036278625509659</v>
      </c>
      <c r="E12" s="42"/>
      <c r="F12" s="42">
        <v>20.182764684767907</v>
      </c>
      <c r="I12" s="54" t="s">
        <v>579</v>
      </c>
      <c r="J12" s="60">
        <v>26.402640264026402</v>
      </c>
      <c r="K12" s="60">
        <v>20.687783544672815</v>
      </c>
      <c r="L12" s="60">
        <v>16.036278625509659</v>
      </c>
      <c r="M12" s="60"/>
      <c r="N12" s="62">
        <v>20.182764684767907</v>
      </c>
    </row>
    <row r="13" spans="1:14" ht="18" thickBot="1" x14ac:dyDescent="0.35">
      <c r="A13" s="1" t="s">
        <v>580</v>
      </c>
      <c r="B13" s="42"/>
      <c r="C13" s="42"/>
      <c r="D13" s="42">
        <v>0</v>
      </c>
      <c r="E13" s="42"/>
      <c r="F13" s="42">
        <v>0</v>
      </c>
      <c r="I13" s="54" t="s">
        <v>580</v>
      </c>
      <c r="J13" s="60"/>
      <c r="K13" s="60"/>
      <c r="L13" s="60">
        <v>0</v>
      </c>
      <c r="M13" s="60"/>
      <c r="N13" s="62">
        <v>0</v>
      </c>
    </row>
    <row r="14" spans="1:14" ht="18" thickBot="1" x14ac:dyDescent="0.35">
      <c r="A14" s="1" t="s">
        <v>585</v>
      </c>
      <c r="B14" s="42">
        <v>26.402640264026402</v>
      </c>
      <c r="C14" s="42">
        <v>27.547736411980718</v>
      </c>
      <c r="D14" s="42">
        <v>4.5230529456565707</v>
      </c>
      <c r="E14" s="42">
        <v>67.432607360848479</v>
      </c>
      <c r="F14" s="42">
        <v>27.316437684881571</v>
      </c>
      <c r="I14" s="57" t="s">
        <v>899</v>
      </c>
      <c r="J14" s="63">
        <v>26.402640264026402</v>
      </c>
      <c r="K14" s="63">
        <v>27.547736411980718</v>
      </c>
      <c r="L14" s="63">
        <v>4.5230529456565707</v>
      </c>
      <c r="M14" s="63">
        <v>67.432607360848479</v>
      </c>
      <c r="N14" s="64">
        <v>27.316437684881571</v>
      </c>
    </row>
    <row r="15" spans="1:14" ht="13.8" thickTop="1" x14ac:dyDescent="0.25"/>
  </sheetData>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8288-9F7B-4727-82BF-E07048A49998}">
  <dimension ref="A1:AA32"/>
  <sheetViews>
    <sheetView topLeftCell="A12" workbookViewId="0">
      <selection activeCell="A20" sqref="A20"/>
    </sheetView>
  </sheetViews>
  <sheetFormatPr defaultRowHeight="13.2" x14ac:dyDescent="0.25"/>
  <cols>
    <col min="1" max="1" width="34" bestFit="1" customWidth="1"/>
    <col min="2" max="2" width="29.33203125" bestFit="1" customWidth="1"/>
    <col min="3" max="3" width="16.6640625" bestFit="1" customWidth="1"/>
    <col min="4" max="4" width="22.6640625" bestFit="1" customWidth="1"/>
    <col min="5" max="5" width="9.88671875" bestFit="1" customWidth="1"/>
    <col min="6" max="6" width="9" bestFit="1" customWidth="1"/>
    <col min="7" max="7" width="22.109375" bestFit="1" customWidth="1"/>
    <col min="8" max="8" width="60.77734375" bestFit="1" customWidth="1"/>
    <col min="9" max="9" width="46.77734375" bestFit="1" customWidth="1"/>
    <col min="10" max="10" width="43.109375" bestFit="1" customWidth="1"/>
    <col min="11" max="11" width="53.6640625" bestFit="1" customWidth="1"/>
    <col min="12" max="12" width="47.33203125" bestFit="1" customWidth="1"/>
    <col min="13" max="13" width="36.109375" bestFit="1" customWidth="1"/>
    <col min="14" max="14" width="22.21875" bestFit="1" customWidth="1"/>
    <col min="15" max="15" width="9" bestFit="1" customWidth="1"/>
    <col min="16" max="16" width="17" bestFit="1" customWidth="1"/>
    <col min="17" max="17" width="17.6640625" bestFit="1" customWidth="1"/>
    <col min="18" max="18" width="23.33203125" bestFit="1" customWidth="1"/>
    <col min="19" max="19" width="15" bestFit="1" customWidth="1"/>
    <col min="20" max="20" width="22.6640625" bestFit="1" customWidth="1"/>
    <col min="21" max="21" width="11.21875" bestFit="1" customWidth="1"/>
    <col min="22" max="22" width="14.77734375" bestFit="1" customWidth="1"/>
    <col min="23" max="23" width="22.77734375" bestFit="1" customWidth="1"/>
    <col min="24" max="24" width="20.77734375" bestFit="1" customWidth="1"/>
    <col min="25" max="25" width="21.33203125" bestFit="1" customWidth="1"/>
    <col min="26" max="26" width="12.88671875" bestFit="1" customWidth="1"/>
    <col min="27" max="27" width="9" bestFit="1" customWidth="1"/>
  </cols>
  <sheetData>
    <row r="1" spans="1:27" x14ac:dyDescent="0.25">
      <c r="A1" s="66" t="s">
        <v>901</v>
      </c>
    </row>
    <row r="3" spans="1:27" x14ac:dyDescent="0.25">
      <c r="A3" t="s">
        <v>25</v>
      </c>
      <c r="B3" t="s">
        <v>26</v>
      </c>
      <c r="C3" t="s">
        <v>27</v>
      </c>
      <c r="D3" t="s">
        <v>28</v>
      </c>
      <c r="E3" t="s">
        <v>29</v>
      </c>
      <c r="F3" t="s">
        <v>1</v>
      </c>
      <c r="G3" t="s">
        <v>30</v>
      </c>
      <c r="H3" t="s">
        <v>31</v>
      </c>
      <c r="I3" t="s">
        <v>32</v>
      </c>
      <c r="J3" t="s">
        <v>33</v>
      </c>
      <c r="K3" t="s">
        <v>34</v>
      </c>
      <c r="L3" t="s">
        <v>35</v>
      </c>
      <c r="M3" t="s">
        <v>36</v>
      </c>
      <c r="N3" t="s">
        <v>37</v>
      </c>
      <c r="O3" t="s">
        <v>0</v>
      </c>
      <c r="P3" t="s">
        <v>571</v>
      </c>
      <c r="Q3" t="s">
        <v>582</v>
      </c>
      <c r="R3" t="s">
        <v>581</v>
      </c>
      <c r="S3" t="s">
        <v>588</v>
      </c>
      <c r="T3" t="s">
        <v>900</v>
      </c>
      <c r="U3" t="s">
        <v>589</v>
      </c>
      <c r="V3" t="s">
        <v>877</v>
      </c>
      <c r="W3" t="s">
        <v>878</v>
      </c>
      <c r="X3" t="s">
        <v>890</v>
      </c>
      <c r="Y3" t="s">
        <v>876</v>
      </c>
      <c r="Z3" t="s">
        <v>590</v>
      </c>
      <c r="AA3" t="s">
        <v>873</v>
      </c>
    </row>
    <row r="4" spans="1:27" x14ac:dyDescent="0.25">
      <c r="A4" t="s">
        <v>11</v>
      </c>
      <c r="B4" t="s">
        <v>12</v>
      </c>
      <c r="C4" t="s">
        <v>13</v>
      </c>
      <c r="D4" t="s">
        <v>328</v>
      </c>
      <c r="E4" t="s">
        <v>4</v>
      </c>
      <c r="F4" t="s">
        <v>2</v>
      </c>
      <c r="G4" t="s">
        <v>39</v>
      </c>
      <c r="H4">
        <v>33264</v>
      </c>
      <c r="I4">
        <v>635.63</v>
      </c>
      <c r="J4">
        <v>52.33</v>
      </c>
      <c r="K4">
        <v>34235</v>
      </c>
      <c r="L4">
        <v>654.20000000000005</v>
      </c>
      <c r="M4">
        <v>52.33</v>
      </c>
      <c r="N4" t="s">
        <v>329</v>
      </c>
      <c r="P4">
        <v>2.9190716690716691E-2</v>
      </c>
      <c r="Q4">
        <v>0</v>
      </c>
      <c r="R4" t="s">
        <v>577</v>
      </c>
      <c r="T4" t="s">
        <v>328</v>
      </c>
      <c r="U4" t="s">
        <v>742</v>
      </c>
      <c r="V4">
        <v>1555</v>
      </c>
      <c r="W4">
        <v>1555</v>
      </c>
      <c r="X4" t="s">
        <v>884</v>
      </c>
      <c r="Y4">
        <v>22.016077170418008</v>
      </c>
      <c r="Z4" t="s">
        <v>592</v>
      </c>
      <c r="AA4" t="b">
        <v>1</v>
      </c>
    </row>
    <row r="5" spans="1:27" x14ac:dyDescent="0.25">
      <c r="A5" t="s">
        <v>18</v>
      </c>
      <c r="B5" t="s">
        <v>19</v>
      </c>
      <c r="C5" t="s">
        <v>20</v>
      </c>
      <c r="D5" t="s">
        <v>44</v>
      </c>
      <c r="E5" t="s">
        <v>4</v>
      </c>
      <c r="F5" t="s">
        <v>2</v>
      </c>
      <c r="G5" t="s">
        <v>39</v>
      </c>
      <c r="H5">
        <v>128294</v>
      </c>
      <c r="I5">
        <v>578.1</v>
      </c>
      <c r="J5">
        <v>221.92</v>
      </c>
      <c r="K5">
        <v>135992</v>
      </c>
      <c r="L5">
        <v>582.22</v>
      </c>
      <c r="M5">
        <v>233.57</v>
      </c>
      <c r="N5" t="s">
        <v>434</v>
      </c>
      <c r="P5">
        <v>6.0002806054842782E-2</v>
      </c>
      <c r="Q5">
        <v>5.24963950973324E-2</v>
      </c>
      <c r="R5" t="s">
        <v>575</v>
      </c>
      <c r="T5" t="s">
        <v>44</v>
      </c>
      <c r="U5" t="s">
        <v>732</v>
      </c>
      <c r="V5" t="e">
        <v>#N/A</v>
      </c>
      <c r="W5">
        <v>1612</v>
      </c>
      <c r="X5" t="s">
        <v>884</v>
      </c>
      <c r="Y5">
        <v>84.362282878411904</v>
      </c>
      <c r="Z5" t="s">
        <v>592</v>
      </c>
      <c r="AA5" t="b">
        <v>1</v>
      </c>
    </row>
    <row r="6" spans="1:27" x14ac:dyDescent="0.25">
      <c r="A6" t="s">
        <v>22</v>
      </c>
      <c r="B6" t="s">
        <v>23</v>
      </c>
      <c r="C6" t="s">
        <v>24</v>
      </c>
      <c r="D6" t="s">
        <v>483</v>
      </c>
      <c r="E6" t="s">
        <v>4</v>
      </c>
      <c r="F6" t="s">
        <v>2</v>
      </c>
      <c r="G6" t="s">
        <v>39</v>
      </c>
      <c r="H6">
        <v>81700</v>
      </c>
      <c r="I6">
        <v>664.75</v>
      </c>
      <c r="J6">
        <v>122.9</v>
      </c>
      <c r="K6">
        <v>87560</v>
      </c>
      <c r="L6">
        <v>675.8</v>
      </c>
      <c r="M6">
        <v>129.56</v>
      </c>
      <c r="N6" t="s">
        <v>484</v>
      </c>
      <c r="P6">
        <v>7.1725826193390449E-2</v>
      </c>
      <c r="Q6">
        <v>5.4190398698128528E-2</v>
      </c>
      <c r="R6" t="s">
        <v>576</v>
      </c>
      <c r="T6" t="s">
        <v>483</v>
      </c>
      <c r="U6" t="s">
        <v>606</v>
      </c>
      <c r="V6">
        <v>1657</v>
      </c>
      <c r="W6">
        <v>1657</v>
      </c>
      <c r="X6" t="s">
        <v>884</v>
      </c>
      <c r="Y6">
        <v>52.842486421243208</v>
      </c>
      <c r="Z6" t="s">
        <v>592</v>
      </c>
      <c r="AA6" t="b">
        <v>1</v>
      </c>
    </row>
    <row r="7" spans="1:27" x14ac:dyDescent="0.25">
      <c r="A7" t="s">
        <v>11</v>
      </c>
      <c r="B7" t="s">
        <v>12</v>
      </c>
      <c r="C7" t="s">
        <v>13</v>
      </c>
      <c r="D7" t="s">
        <v>294</v>
      </c>
      <c r="E7" t="s">
        <v>4</v>
      </c>
      <c r="F7" t="s">
        <v>2</v>
      </c>
      <c r="G7" t="s">
        <v>39</v>
      </c>
      <c r="H7">
        <v>16660</v>
      </c>
      <c r="I7">
        <v>652.63</v>
      </c>
      <c r="J7">
        <v>25.53</v>
      </c>
      <c r="K7">
        <v>18326</v>
      </c>
      <c r="L7">
        <v>672.27</v>
      </c>
      <c r="M7">
        <v>27.26</v>
      </c>
      <c r="N7" t="s">
        <v>295</v>
      </c>
      <c r="P7">
        <v>0.1</v>
      </c>
      <c r="Q7">
        <v>6.7763415589502565E-2</v>
      </c>
      <c r="R7" t="s">
        <v>578</v>
      </c>
      <c r="T7" t="s">
        <v>294</v>
      </c>
      <c r="U7" t="s">
        <v>611</v>
      </c>
      <c r="V7">
        <v>1681</v>
      </c>
      <c r="W7">
        <v>1681</v>
      </c>
      <c r="X7" t="s">
        <v>884</v>
      </c>
      <c r="Y7">
        <v>10.901844140392624</v>
      </c>
      <c r="Z7" t="s">
        <v>592</v>
      </c>
      <c r="AA7" t="b">
        <v>1</v>
      </c>
    </row>
    <row r="8" spans="1:27" x14ac:dyDescent="0.25">
      <c r="A8" t="s">
        <v>5</v>
      </c>
      <c r="B8" t="s">
        <v>6</v>
      </c>
      <c r="C8" t="s">
        <v>7</v>
      </c>
      <c r="D8" t="s">
        <v>52</v>
      </c>
      <c r="E8" t="s">
        <v>4</v>
      </c>
      <c r="F8" t="s">
        <v>2</v>
      </c>
      <c r="G8" t="s">
        <v>39</v>
      </c>
      <c r="H8">
        <v>12784</v>
      </c>
      <c r="I8">
        <v>709.2</v>
      </c>
      <c r="J8">
        <v>18.03</v>
      </c>
      <c r="K8">
        <v>13424</v>
      </c>
      <c r="L8">
        <v>707.2</v>
      </c>
      <c r="M8">
        <v>18.98</v>
      </c>
      <c r="N8" t="s">
        <v>53</v>
      </c>
      <c r="P8">
        <v>5.0062578222778473E-2</v>
      </c>
      <c r="Q8">
        <v>5.2689961175818041E-2</v>
      </c>
      <c r="R8" t="s">
        <v>578</v>
      </c>
      <c r="T8" t="s">
        <v>21</v>
      </c>
      <c r="U8" t="s">
        <v>825</v>
      </c>
      <c r="V8" t="e">
        <v>#N/A</v>
      </c>
      <c r="W8">
        <v>1730</v>
      </c>
      <c r="X8" t="s">
        <v>884</v>
      </c>
      <c r="Y8">
        <v>7.7595375722543354</v>
      </c>
      <c r="Z8" t="s">
        <v>592</v>
      </c>
      <c r="AA8" t="b">
        <v>0</v>
      </c>
    </row>
    <row r="9" spans="1:27" x14ac:dyDescent="0.25">
      <c r="A9" t="s">
        <v>11</v>
      </c>
      <c r="B9" t="s">
        <v>12</v>
      </c>
      <c r="C9" t="s">
        <v>13</v>
      </c>
      <c r="D9" t="s">
        <v>318</v>
      </c>
      <c r="E9" t="s">
        <v>4</v>
      </c>
      <c r="F9" t="s">
        <v>2</v>
      </c>
      <c r="G9" t="s">
        <v>39</v>
      </c>
      <c r="H9">
        <v>10315</v>
      </c>
      <c r="I9">
        <v>373.71</v>
      </c>
      <c r="J9">
        <v>27.6</v>
      </c>
      <c r="K9">
        <v>11346</v>
      </c>
      <c r="L9">
        <v>389.83</v>
      </c>
      <c r="M9">
        <v>29.1</v>
      </c>
      <c r="N9" t="s">
        <v>319</v>
      </c>
      <c r="P9">
        <v>9.9951526902569074E-2</v>
      </c>
      <c r="Q9">
        <v>5.434782608695652E-2</v>
      </c>
      <c r="R9" t="s">
        <v>578</v>
      </c>
      <c r="T9" t="s">
        <v>318</v>
      </c>
      <c r="U9" t="s">
        <v>710</v>
      </c>
      <c r="V9">
        <v>1785</v>
      </c>
      <c r="W9">
        <v>1785</v>
      </c>
      <c r="X9" t="s">
        <v>884</v>
      </c>
      <c r="Y9">
        <v>6.356302521008403</v>
      </c>
      <c r="Z9" t="s">
        <v>592</v>
      </c>
      <c r="AA9" t="b">
        <v>1</v>
      </c>
    </row>
    <row r="10" spans="1:27" x14ac:dyDescent="0.25">
      <c r="A10" t="s">
        <v>11</v>
      </c>
      <c r="B10" t="s">
        <v>12</v>
      </c>
      <c r="C10" t="s">
        <v>13</v>
      </c>
      <c r="D10" t="s">
        <v>368</v>
      </c>
      <c r="E10" t="s">
        <v>4</v>
      </c>
      <c r="F10" t="s">
        <v>2</v>
      </c>
      <c r="G10" t="s">
        <v>39</v>
      </c>
      <c r="H10">
        <v>36000</v>
      </c>
      <c r="I10">
        <v>713.39</v>
      </c>
      <c r="J10">
        <v>50.46</v>
      </c>
      <c r="K10">
        <v>39000</v>
      </c>
      <c r="L10">
        <v>725.11</v>
      </c>
      <c r="M10">
        <v>53.78</v>
      </c>
      <c r="N10" t="s">
        <v>369</v>
      </c>
      <c r="P10">
        <v>8.3333333333333329E-2</v>
      </c>
      <c r="Q10">
        <v>6.5794688862465325E-2</v>
      </c>
      <c r="R10" t="s">
        <v>577</v>
      </c>
      <c r="T10" t="s">
        <v>848</v>
      </c>
      <c r="U10" t="s">
        <v>849</v>
      </c>
      <c r="V10">
        <v>1788</v>
      </c>
      <c r="W10">
        <v>1788</v>
      </c>
      <c r="X10" t="s">
        <v>884</v>
      </c>
      <c r="Y10">
        <v>21.812080536912752</v>
      </c>
      <c r="Z10" t="s">
        <v>592</v>
      </c>
      <c r="AA10" t="b">
        <v>0</v>
      </c>
    </row>
    <row r="11" spans="1:27" x14ac:dyDescent="0.25">
      <c r="A11" t="s">
        <v>22</v>
      </c>
      <c r="B11" t="s">
        <v>23</v>
      </c>
      <c r="C11" t="s">
        <v>24</v>
      </c>
      <c r="D11" t="s">
        <v>559</v>
      </c>
      <c r="E11" t="s">
        <v>4</v>
      </c>
      <c r="F11" t="s">
        <v>2</v>
      </c>
      <c r="G11" t="s">
        <v>39</v>
      </c>
      <c r="H11">
        <v>37640</v>
      </c>
      <c r="I11">
        <v>847.21</v>
      </c>
      <c r="J11">
        <v>44.43</v>
      </c>
      <c r="K11">
        <v>39250</v>
      </c>
      <c r="L11">
        <v>829.87</v>
      </c>
      <c r="M11">
        <v>47.3</v>
      </c>
      <c r="N11" t="s">
        <v>560</v>
      </c>
      <c r="P11">
        <v>4.277364505844846E-2</v>
      </c>
      <c r="Q11">
        <v>6.4595993697951784E-2</v>
      </c>
      <c r="R11" t="s">
        <v>577</v>
      </c>
      <c r="T11" t="s">
        <v>559</v>
      </c>
      <c r="U11" t="s">
        <v>840</v>
      </c>
      <c r="V11">
        <v>1837</v>
      </c>
      <c r="W11">
        <v>1837</v>
      </c>
      <c r="X11" t="s">
        <v>884</v>
      </c>
      <c r="Y11">
        <v>21.366358192705498</v>
      </c>
      <c r="Z11" t="s">
        <v>592</v>
      </c>
      <c r="AA11" t="b">
        <v>1</v>
      </c>
    </row>
    <row r="12" spans="1:27" x14ac:dyDescent="0.25">
      <c r="A12" t="s">
        <v>8</v>
      </c>
      <c r="B12" t="s">
        <v>9</v>
      </c>
      <c r="C12" t="s">
        <v>10</v>
      </c>
      <c r="D12" t="s">
        <v>244</v>
      </c>
      <c r="E12" t="s">
        <v>4</v>
      </c>
      <c r="F12" t="s">
        <v>2</v>
      </c>
      <c r="G12" t="s">
        <v>39</v>
      </c>
      <c r="H12">
        <v>206135</v>
      </c>
      <c r="I12">
        <v>1091.29</v>
      </c>
      <c r="J12">
        <v>188.89</v>
      </c>
      <c r="K12">
        <v>237501</v>
      </c>
      <c r="L12">
        <v>1215.26</v>
      </c>
      <c r="M12">
        <v>195.43</v>
      </c>
      <c r="N12" t="s">
        <v>245</v>
      </c>
      <c r="P12">
        <v>0.15216241783297355</v>
      </c>
      <c r="Q12">
        <v>3.4623325745142784E-2</v>
      </c>
      <c r="R12" t="s">
        <v>575</v>
      </c>
      <c r="T12" t="s">
        <v>820</v>
      </c>
      <c r="U12" t="s">
        <v>821</v>
      </c>
      <c r="V12">
        <v>1901</v>
      </c>
      <c r="W12">
        <v>1901</v>
      </c>
      <c r="X12" t="s">
        <v>884</v>
      </c>
      <c r="Y12">
        <v>124.93477117306681</v>
      </c>
      <c r="Z12" t="s">
        <v>593</v>
      </c>
      <c r="AA12" t="b">
        <v>0</v>
      </c>
    </row>
    <row r="13" spans="1:27" x14ac:dyDescent="0.25">
      <c r="A13" t="s">
        <v>8</v>
      </c>
      <c r="B13" t="s">
        <v>9</v>
      </c>
      <c r="C13" t="s">
        <v>10</v>
      </c>
      <c r="D13" t="s">
        <v>205</v>
      </c>
      <c r="E13" t="s">
        <v>4</v>
      </c>
      <c r="F13" t="s">
        <v>2</v>
      </c>
      <c r="G13" t="s">
        <v>39</v>
      </c>
      <c r="H13">
        <v>99050</v>
      </c>
      <c r="I13">
        <v>811.18</v>
      </c>
      <c r="J13">
        <v>122.11</v>
      </c>
      <c r="K13">
        <v>100376</v>
      </c>
      <c r="L13">
        <v>822</v>
      </c>
      <c r="M13">
        <v>122.11</v>
      </c>
      <c r="N13" t="s">
        <v>206</v>
      </c>
      <c r="P13">
        <v>1.3387178192831903E-2</v>
      </c>
      <c r="Q13">
        <v>0</v>
      </c>
      <c r="R13" t="s">
        <v>575</v>
      </c>
      <c r="T13" t="s">
        <v>205</v>
      </c>
      <c r="U13" t="s">
        <v>766</v>
      </c>
      <c r="V13">
        <v>1938</v>
      </c>
      <c r="W13">
        <v>1938</v>
      </c>
      <c r="X13" t="s">
        <v>884</v>
      </c>
      <c r="Y13">
        <v>51.79360165118679</v>
      </c>
      <c r="Z13" t="s">
        <v>593</v>
      </c>
      <c r="AA13" t="b">
        <v>1</v>
      </c>
    </row>
    <row r="14" spans="1:27" x14ac:dyDescent="0.25">
      <c r="A14" t="s">
        <v>18</v>
      </c>
      <c r="B14" t="s">
        <v>19</v>
      </c>
      <c r="C14" t="s">
        <v>20</v>
      </c>
      <c r="D14" t="s">
        <v>388</v>
      </c>
      <c r="E14" t="s">
        <v>4</v>
      </c>
      <c r="F14" t="s">
        <v>2</v>
      </c>
      <c r="G14" t="s">
        <v>39</v>
      </c>
      <c r="H14">
        <v>60000</v>
      </c>
      <c r="I14">
        <v>745.13</v>
      </c>
      <c r="J14">
        <v>80.52</v>
      </c>
      <c r="K14">
        <v>62000</v>
      </c>
      <c r="L14">
        <v>730.4</v>
      </c>
      <c r="M14">
        <v>84.88</v>
      </c>
      <c r="N14" t="s">
        <v>389</v>
      </c>
      <c r="P14">
        <v>3.3333333333333333E-2</v>
      </c>
      <c r="Q14">
        <v>5.4148037754595126E-2</v>
      </c>
      <c r="R14" t="s">
        <v>576</v>
      </c>
      <c r="T14" t="s">
        <v>388</v>
      </c>
      <c r="U14" t="s">
        <v>635</v>
      </c>
      <c r="V14">
        <v>1956</v>
      </c>
      <c r="W14">
        <v>1956</v>
      </c>
      <c r="X14" t="s">
        <v>884</v>
      </c>
      <c r="Y14">
        <v>31.697341513292432</v>
      </c>
      <c r="Z14" t="s">
        <v>592</v>
      </c>
      <c r="AA14" t="b">
        <v>1</v>
      </c>
    </row>
    <row r="15" spans="1:27" x14ac:dyDescent="0.25">
      <c r="A15" t="s">
        <v>8</v>
      </c>
      <c r="B15" t="s">
        <v>9</v>
      </c>
      <c r="C15" t="s">
        <v>10</v>
      </c>
      <c r="D15" t="s">
        <v>96</v>
      </c>
      <c r="E15" t="s">
        <v>4</v>
      </c>
      <c r="F15" t="s">
        <v>2</v>
      </c>
      <c r="G15" t="s">
        <v>39</v>
      </c>
      <c r="H15">
        <v>118965</v>
      </c>
      <c r="I15">
        <v>1091.3900000000001</v>
      </c>
      <c r="J15">
        <v>109</v>
      </c>
      <c r="K15">
        <v>132052</v>
      </c>
      <c r="L15">
        <v>1172.57</v>
      </c>
      <c r="M15">
        <v>112.62</v>
      </c>
      <c r="N15" t="s">
        <v>97</v>
      </c>
      <c r="P15">
        <v>0.11000714495860127</v>
      </c>
      <c r="Q15">
        <v>3.3211009174311967E-2</v>
      </c>
      <c r="R15" t="s">
        <v>575</v>
      </c>
      <c r="T15" t="s">
        <v>96</v>
      </c>
      <c r="U15" t="s">
        <v>628</v>
      </c>
      <c r="V15">
        <v>1960</v>
      </c>
      <c r="W15">
        <v>1960</v>
      </c>
      <c r="X15" t="s">
        <v>884</v>
      </c>
      <c r="Y15">
        <v>67.373469387755108</v>
      </c>
      <c r="Z15" t="s">
        <v>592</v>
      </c>
      <c r="AA15" t="b">
        <v>1</v>
      </c>
    </row>
    <row r="16" spans="1:27" x14ac:dyDescent="0.25">
      <c r="A16" t="s">
        <v>22</v>
      </c>
      <c r="B16" t="s">
        <v>23</v>
      </c>
      <c r="C16" t="s">
        <v>24</v>
      </c>
      <c r="D16" t="s">
        <v>286</v>
      </c>
      <c r="E16" t="s">
        <v>4</v>
      </c>
      <c r="F16" t="s">
        <v>2</v>
      </c>
      <c r="G16" t="s">
        <v>39</v>
      </c>
      <c r="H16">
        <v>31530</v>
      </c>
      <c r="I16">
        <v>877.27</v>
      </c>
      <c r="J16">
        <v>35.94</v>
      </c>
      <c r="K16">
        <v>32030</v>
      </c>
      <c r="L16">
        <v>891.37</v>
      </c>
      <c r="M16">
        <v>35.93</v>
      </c>
      <c r="N16" t="s">
        <v>526</v>
      </c>
      <c r="P16">
        <v>1.5857913098636219E-2</v>
      </c>
      <c r="Q16">
        <v>-2.7824151363377883E-4</v>
      </c>
      <c r="R16" t="s">
        <v>577</v>
      </c>
      <c r="T16" t="s">
        <v>286</v>
      </c>
      <c r="U16" t="s">
        <v>741</v>
      </c>
      <c r="V16" t="e">
        <v>#N/A</v>
      </c>
      <c r="W16">
        <v>1962</v>
      </c>
      <c r="X16" t="s">
        <v>884</v>
      </c>
      <c r="Y16">
        <v>16.325178389398573</v>
      </c>
      <c r="Z16" t="s">
        <v>592</v>
      </c>
      <c r="AA16" t="b">
        <v>1</v>
      </c>
    </row>
    <row r="17" spans="1:27" x14ac:dyDescent="0.25">
      <c r="A17" t="s">
        <v>18</v>
      </c>
      <c r="B17" t="s">
        <v>19</v>
      </c>
      <c r="C17" t="s">
        <v>20</v>
      </c>
      <c r="D17" t="s">
        <v>435</v>
      </c>
      <c r="E17" t="s">
        <v>4</v>
      </c>
      <c r="F17" t="s">
        <v>2</v>
      </c>
      <c r="G17" t="s">
        <v>39</v>
      </c>
      <c r="H17">
        <v>37104</v>
      </c>
      <c r="I17">
        <v>668.06</v>
      </c>
      <c r="J17">
        <v>55.54</v>
      </c>
      <c r="K17">
        <v>40322</v>
      </c>
      <c r="L17">
        <v>673.28</v>
      </c>
      <c r="M17">
        <v>59.89</v>
      </c>
      <c r="N17" t="s">
        <v>436</v>
      </c>
      <c r="P17">
        <v>8.6729193617938766E-2</v>
      </c>
      <c r="Q17">
        <v>7.8321930140439353E-2</v>
      </c>
      <c r="R17" t="s">
        <v>577</v>
      </c>
      <c r="T17" t="s">
        <v>435</v>
      </c>
      <c r="U17" t="s">
        <v>736</v>
      </c>
      <c r="V17">
        <v>1992</v>
      </c>
      <c r="W17">
        <v>1992</v>
      </c>
      <c r="X17" t="s">
        <v>884</v>
      </c>
      <c r="Y17">
        <v>20.241967871485944</v>
      </c>
      <c r="Z17" t="s">
        <v>592</v>
      </c>
      <c r="AA17" t="b">
        <v>1</v>
      </c>
    </row>
    <row r="18" spans="1:27" x14ac:dyDescent="0.25">
      <c r="A18" t="s">
        <v>8</v>
      </c>
      <c r="B18" t="s">
        <v>9</v>
      </c>
      <c r="C18" t="s">
        <v>10</v>
      </c>
      <c r="D18" t="s">
        <v>260</v>
      </c>
      <c r="E18" t="s">
        <v>4</v>
      </c>
      <c r="F18" t="s">
        <v>2</v>
      </c>
      <c r="G18" t="s">
        <v>39</v>
      </c>
      <c r="H18">
        <v>95671</v>
      </c>
      <c r="I18">
        <v>755.35</v>
      </c>
      <c r="J18">
        <v>126.66</v>
      </c>
      <c r="K18">
        <v>110022</v>
      </c>
      <c r="L18">
        <v>761.19</v>
      </c>
      <c r="M18">
        <v>144.54</v>
      </c>
      <c r="N18" t="s">
        <v>261</v>
      </c>
      <c r="P18">
        <v>0.15000365837087518</v>
      </c>
      <c r="Q18">
        <v>0.14116532449076263</v>
      </c>
      <c r="R18" t="s">
        <v>575</v>
      </c>
      <c r="T18" t="s">
        <v>260</v>
      </c>
      <c r="U18" t="s">
        <v>725</v>
      </c>
      <c r="V18">
        <v>1999</v>
      </c>
      <c r="W18">
        <v>1999</v>
      </c>
      <c r="X18" t="s">
        <v>884</v>
      </c>
      <c r="Y18">
        <v>55.038519259629815</v>
      </c>
      <c r="Z18" t="s">
        <v>592</v>
      </c>
      <c r="AA18" t="b">
        <v>1</v>
      </c>
    </row>
    <row r="19" spans="1:27" x14ac:dyDescent="0.25">
      <c r="A19" t="s">
        <v>22</v>
      </c>
      <c r="B19" t="s">
        <v>23</v>
      </c>
      <c r="C19" t="s">
        <v>24</v>
      </c>
      <c r="D19" t="s">
        <v>487</v>
      </c>
      <c r="E19" t="s">
        <v>4</v>
      </c>
      <c r="F19" t="s">
        <v>2</v>
      </c>
      <c r="G19" t="s">
        <v>39</v>
      </c>
      <c r="H19">
        <v>14670</v>
      </c>
      <c r="I19">
        <v>803.39</v>
      </c>
      <c r="J19">
        <v>18.260000000000002</v>
      </c>
      <c r="K19">
        <v>15150</v>
      </c>
      <c r="L19">
        <v>809.62</v>
      </c>
      <c r="M19">
        <v>18.71</v>
      </c>
      <c r="N19" t="s">
        <v>488</v>
      </c>
      <c r="P19">
        <v>3.2719836400817999E-2</v>
      </c>
      <c r="Q19">
        <v>2.4644030668127013E-2</v>
      </c>
      <c r="R19" t="s">
        <v>578</v>
      </c>
      <c r="T19" t="s">
        <v>487</v>
      </c>
      <c r="U19" t="s">
        <v>613</v>
      </c>
      <c r="V19">
        <v>2010</v>
      </c>
      <c r="W19">
        <v>2010</v>
      </c>
      <c r="X19" t="s">
        <v>884</v>
      </c>
      <c r="Y19">
        <v>7.5373134328358207</v>
      </c>
      <c r="Z19" t="s">
        <v>592</v>
      </c>
      <c r="AA19" t="b">
        <v>1</v>
      </c>
    </row>
    <row r="20" spans="1:27" x14ac:dyDescent="0.25">
      <c r="A20" t="s">
        <v>18</v>
      </c>
      <c r="B20" t="s">
        <v>19</v>
      </c>
      <c r="C20" t="s">
        <v>20</v>
      </c>
      <c r="D20" t="s">
        <v>430</v>
      </c>
      <c r="E20" t="s">
        <v>4</v>
      </c>
      <c r="F20" t="s">
        <v>2</v>
      </c>
      <c r="G20" t="s">
        <v>39</v>
      </c>
      <c r="H20">
        <v>54000</v>
      </c>
      <c r="I20">
        <v>1018.69</v>
      </c>
      <c r="J20">
        <v>53.01</v>
      </c>
      <c r="K20">
        <v>55620</v>
      </c>
      <c r="L20">
        <v>1051.95</v>
      </c>
      <c r="M20">
        <v>52.87</v>
      </c>
      <c r="N20" t="s">
        <v>431</v>
      </c>
      <c r="P20">
        <v>0.03</v>
      </c>
      <c r="Q20">
        <v>-2.6410111299754869E-3</v>
      </c>
      <c r="R20" t="s">
        <v>576</v>
      </c>
      <c r="T20" t="s">
        <v>430</v>
      </c>
      <c r="U20" t="s">
        <v>722</v>
      </c>
      <c r="V20">
        <v>2122</v>
      </c>
      <c r="W20">
        <v>2122</v>
      </c>
      <c r="X20" t="s">
        <v>884</v>
      </c>
      <c r="Y20">
        <v>26.211121583411874</v>
      </c>
      <c r="Z20" t="s">
        <v>592</v>
      </c>
      <c r="AA20" t="b">
        <v>1</v>
      </c>
    </row>
    <row r="21" spans="1:27" x14ac:dyDescent="0.25">
      <c r="A21" t="s">
        <v>18</v>
      </c>
      <c r="B21" t="s">
        <v>19</v>
      </c>
      <c r="C21" t="s">
        <v>20</v>
      </c>
      <c r="D21" t="s">
        <v>386</v>
      </c>
      <c r="E21" t="s">
        <v>4</v>
      </c>
      <c r="F21" t="s">
        <v>2</v>
      </c>
      <c r="G21" t="s">
        <v>39</v>
      </c>
      <c r="H21">
        <v>73362</v>
      </c>
      <c r="I21">
        <v>1073.1199999999999</v>
      </c>
      <c r="J21">
        <v>68.36</v>
      </c>
      <c r="K21">
        <v>106375</v>
      </c>
      <c r="L21">
        <v>1130.52</v>
      </c>
      <c r="M21">
        <v>94.09</v>
      </c>
      <c r="N21" t="s">
        <v>387</v>
      </c>
      <c r="P21">
        <v>0.45000136310351407</v>
      </c>
      <c r="Q21">
        <v>0.37638970157987134</v>
      </c>
      <c r="R21" t="s">
        <v>575</v>
      </c>
      <c r="T21" t="s">
        <v>624</v>
      </c>
      <c r="U21" t="s">
        <v>625</v>
      </c>
      <c r="V21">
        <v>2138</v>
      </c>
      <c r="W21">
        <v>2138</v>
      </c>
      <c r="X21" t="s">
        <v>884</v>
      </c>
      <c r="Y21">
        <v>49.754443405051447</v>
      </c>
      <c r="Z21" t="s">
        <v>592</v>
      </c>
      <c r="AA21" t="b">
        <v>0</v>
      </c>
    </row>
    <row r="22" spans="1:27" x14ac:dyDescent="0.25">
      <c r="A22" t="s">
        <v>22</v>
      </c>
      <c r="B22" t="s">
        <v>23</v>
      </c>
      <c r="C22" t="s">
        <v>24</v>
      </c>
      <c r="D22" t="s">
        <v>519</v>
      </c>
      <c r="E22" t="s">
        <v>4</v>
      </c>
      <c r="F22" t="s">
        <v>2</v>
      </c>
      <c r="G22" t="s">
        <v>39</v>
      </c>
      <c r="H22">
        <v>52000</v>
      </c>
      <c r="I22">
        <v>880.4</v>
      </c>
      <c r="J22">
        <v>59.06</v>
      </c>
      <c r="K22">
        <v>54000</v>
      </c>
      <c r="L22">
        <v>880.81</v>
      </c>
      <c r="M22">
        <v>61.31</v>
      </c>
      <c r="N22" t="s">
        <v>520</v>
      </c>
      <c r="P22">
        <v>3.8461538461538464E-2</v>
      </c>
      <c r="Q22">
        <v>3.8096850660345412E-2</v>
      </c>
      <c r="R22" t="s">
        <v>576</v>
      </c>
      <c r="T22" t="s">
        <v>519</v>
      </c>
      <c r="U22" t="s">
        <v>716</v>
      </c>
      <c r="V22">
        <v>2142</v>
      </c>
      <c r="W22">
        <v>2142</v>
      </c>
      <c r="X22" t="s">
        <v>884</v>
      </c>
      <c r="Y22">
        <v>25.210084033613445</v>
      </c>
      <c r="Z22" t="s">
        <v>592</v>
      </c>
      <c r="AA22" t="b">
        <v>1</v>
      </c>
    </row>
    <row r="23" spans="1:27" x14ac:dyDescent="0.25">
      <c r="A23" t="s">
        <v>18</v>
      </c>
      <c r="B23" t="s">
        <v>19</v>
      </c>
      <c r="C23" t="s">
        <v>20</v>
      </c>
      <c r="D23" t="s">
        <v>384</v>
      </c>
      <c r="E23" t="s">
        <v>4</v>
      </c>
      <c r="F23" t="s">
        <v>2</v>
      </c>
      <c r="G23" t="s">
        <v>39</v>
      </c>
      <c r="H23">
        <v>156714</v>
      </c>
      <c r="I23">
        <v>908.65</v>
      </c>
      <c r="J23">
        <v>172.47</v>
      </c>
      <c r="K23">
        <v>192778</v>
      </c>
      <c r="L23">
        <v>930.23</v>
      </c>
      <c r="M23">
        <v>207.24</v>
      </c>
      <c r="N23" t="s">
        <v>385</v>
      </c>
      <c r="P23">
        <v>0.2301262171854461</v>
      </c>
      <c r="Q23">
        <v>0.20160027830927124</v>
      </c>
      <c r="R23" t="s">
        <v>575</v>
      </c>
      <c r="T23" t="s">
        <v>384</v>
      </c>
      <c r="U23" t="s">
        <v>619</v>
      </c>
      <c r="V23">
        <v>2174</v>
      </c>
      <c r="W23">
        <v>2174</v>
      </c>
      <c r="X23" t="s">
        <v>884</v>
      </c>
      <c r="Y23">
        <v>88.674333026678937</v>
      </c>
      <c r="Z23" t="s">
        <v>593</v>
      </c>
      <c r="AA23" t="b">
        <v>1</v>
      </c>
    </row>
    <row r="24" spans="1:27" x14ac:dyDescent="0.25">
      <c r="A24" t="s">
        <v>8</v>
      </c>
      <c r="B24" t="s">
        <v>9</v>
      </c>
      <c r="C24" t="s">
        <v>10</v>
      </c>
      <c r="D24" t="s">
        <v>197</v>
      </c>
      <c r="E24" t="s">
        <v>4</v>
      </c>
      <c r="F24" t="s">
        <v>2</v>
      </c>
      <c r="G24" t="s">
        <v>39</v>
      </c>
      <c r="H24">
        <v>42000</v>
      </c>
      <c r="I24">
        <v>977.91</v>
      </c>
      <c r="J24">
        <v>42.95</v>
      </c>
      <c r="K24">
        <v>45250</v>
      </c>
      <c r="L24">
        <v>994.37</v>
      </c>
      <c r="M24">
        <v>45.51</v>
      </c>
      <c r="N24" t="s">
        <v>198</v>
      </c>
      <c r="P24">
        <v>7.7380952380952384E-2</v>
      </c>
      <c r="Q24">
        <v>5.9604190919673922E-2</v>
      </c>
      <c r="R24" t="s">
        <v>577</v>
      </c>
      <c r="T24" t="s">
        <v>197</v>
      </c>
      <c r="U24" t="s">
        <v>751</v>
      </c>
      <c r="V24" t="e">
        <v>#N/A</v>
      </c>
      <c r="W24">
        <v>2217</v>
      </c>
      <c r="X24" t="s">
        <v>884</v>
      </c>
      <c r="Y24">
        <v>20.41046459179071</v>
      </c>
      <c r="Z24" t="s">
        <v>592</v>
      </c>
      <c r="AA24" t="b">
        <v>1</v>
      </c>
    </row>
    <row r="25" spans="1:27" x14ac:dyDescent="0.25">
      <c r="A25" t="s">
        <v>11</v>
      </c>
      <c r="B25" t="s">
        <v>12</v>
      </c>
      <c r="C25" t="s">
        <v>13</v>
      </c>
      <c r="D25" t="s">
        <v>330</v>
      </c>
      <c r="E25" t="s">
        <v>4</v>
      </c>
      <c r="F25" t="s">
        <v>2</v>
      </c>
      <c r="G25" t="s">
        <v>39</v>
      </c>
      <c r="H25">
        <v>26500</v>
      </c>
      <c r="I25">
        <v>733.96</v>
      </c>
      <c r="J25">
        <v>36.11</v>
      </c>
      <c r="K25">
        <v>29150</v>
      </c>
      <c r="L25">
        <v>746.6</v>
      </c>
      <c r="M25">
        <v>39.04</v>
      </c>
      <c r="N25" t="s">
        <v>331</v>
      </c>
      <c r="P25">
        <v>0.1</v>
      </c>
      <c r="Q25">
        <v>8.1140958183328712E-2</v>
      </c>
      <c r="R25" t="s">
        <v>577</v>
      </c>
      <c r="T25" t="s">
        <v>330</v>
      </c>
      <c r="U25" t="s">
        <v>745</v>
      </c>
      <c r="V25">
        <v>2228</v>
      </c>
      <c r="W25">
        <v>2228</v>
      </c>
      <c r="X25" t="s">
        <v>884</v>
      </c>
      <c r="Y25">
        <v>13.083482944344704</v>
      </c>
      <c r="Z25" t="s">
        <v>592</v>
      </c>
      <c r="AA25" t="b">
        <v>1</v>
      </c>
    </row>
    <row r="26" spans="1:27" x14ac:dyDescent="0.25">
      <c r="A26" t="s">
        <v>8</v>
      </c>
      <c r="B26" t="s">
        <v>9</v>
      </c>
      <c r="C26" t="s">
        <v>10</v>
      </c>
      <c r="D26" t="s">
        <v>112</v>
      </c>
      <c r="E26" t="s">
        <v>4</v>
      </c>
      <c r="F26" t="s">
        <v>2</v>
      </c>
      <c r="G26" t="s">
        <v>39</v>
      </c>
      <c r="H26">
        <v>139113</v>
      </c>
      <c r="I26">
        <v>1451.57</v>
      </c>
      <c r="J26">
        <v>95.84</v>
      </c>
      <c r="K26">
        <v>153733</v>
      </c>
      <c r="L26">
        <v>1523.04</v>
      </c>
      <c r="M26">
        <v>100.94</v>
      </c>
      <c r="N26" t="s">
        <v>113</v>
      </c>
      <c r="P26">
        <v>0.1050944196444617</v>
      </c>
      <c r="Q26">
        <v>5.3213689482470725E-2</v>
      </c>
      <c r="R26" t="s">
        <v>575</v>
      </c>
      <c r="T26" t="s">
        <v>112</v>
      </c>
      <c r="U26" t="s">
        <v>650</v>
      </c>
      <c r="V26">
        <v>2377</v>
      </c>
      <c r="W26">
        <v>2377</v>
      </c>
      <c r="X26" t="s">
        <v>884</v>
      </c>
      <c r="Y26">
        <v>64.675220866638625</v>
      </c>
      <c r="Z26" t="s">
        <v>592</v>
      </c>
      <c r="AA26" t="b">
        <v>1</v>
      </c>
    </row>
    <row r="27" spans="1:27" x14ac:dyDescent="0.25">
      <c r="A27" t="s">
        <v>18</v>
      </c>
      <c r="B27" t="s">
        <v>19</v>
      </c>
      <c r="C27" t="s">
        <v>20</v>
      </c>
      <c r="D27" t="s">
        <v>404</v>
      </c>
      <c r="E27" t="s">
        <v>4</v>
      </c>
      <c r="F27" t="s">
        <v>2</v>
      </c>
      <c r="G27" t="s">
        <v>39</v>
      </c>
      <c r="H27">
        <v>97080</v>
      </c>
      <c r="I27">
        <v>617.12</v>
      </c>
      <c r="J27">
        <v>157.31</v>
      </c>
      <c r="K27">
        <v>5000</v>
      </c>
      <c r="L27">
        <v>629.69000000000005</v>
      </c>
      <c r="M27">
        <v>7.94</v>
      </c>
      <c r="N27" t="s">
        <v>405</v>
      </c>
      <c r="P27">
        <v>-0.94849608570251343</v>
      </c>
      <c r="Q27">
        <v>-0.94952641281545991</v>
      </c>
      <c r="R27" t="s">
        <v>579</v>
      </c>
      <c r="T27" t="s">
        <v>404</v>
      </c>
      <c r="U27" t="s">
        <v>682</v>
      </c>
      <c r="V27">
        <v>2439</v>
      </c>
      <c r="X27" t="s">
        <v>884</v>
      </c>
      <c r="Y27" t="e">
        <v>#DIV/0!</v>
      </c>
      <c r="Z27" t="s">
        <v>592</v>
      </c>
      <c r="AA27" t="b">
        <v>1</v>
      </c>
    </row>
    <row r="28" spans="1:27" x14ac:dyDescent="0.25">
      <c r="A28" t="s">
        <v>22</v>
      </c>
      <c r="B28" t="s">
        <v>23</v>
      </c>
      <c r="C28" t="s">
        <v>24</v>
      </c>
      <c r="D28" t="s">
        <v>539</v>
      </c>
      <c r="E28" t="s">
        <v>4</v>
      </c>
      <c r="F28" t="s">
        <v>2</v>
      </c>
      <c r="G28" t="s">
        <v>39</v>
      </c>
      <c r="H28">
        <v>27610</v>
      </c>
      <c r="I28">
        <v>1077.67</v>
      </c>
      <c r="J28">
        <v>25.62</v>
      </c>
      <c r="K28">
        <v>27610</v>
      </c>
      <c r="L28">
        <v>1117.83</v>
      </c>
      <c r="M28">
        <v>24.7</v>
      </c>
      <c r="N28" t="s">
        <v>540</v>
      </c>
      <c r="P28">
        <v>0</v>
      </c>
      <c r="Q28">
        <v>-3.5909445745511387E-2</v>
      </c>
      <c r="R28" t="s">
        <v>577</v>
      </c>
      <c r="T28" t="s">
        <v>539</v>
      </c>
      <c r="U28" t="s">
        <v>802</v>
      </c>
      <c r="V28">
        <v>2530</v>
      </c>
      <c r="W28">
        <v>2530</v>
      </c>
      <c r="X28" t="s">
        <v>884</v>
      </c>
      <c r="Y28">
        <v>10.913043478260869</v>
      </c>
      <c r="Z28" t="s">
        <v>592</v>
      </c>
      <c r="AA28" t="b">
        <v>1</v>
      </c>
    </row>
    <row r="29" spans="1:27" x14ac:dyDescent="0.25">
      <c r="A29" t="s">
        <v>18</v>
      </c>
      <c r="B29" t="s">
        <v>19</v>
      </c>
      <c r="C29" t="s">
        <v>20</v>
      </c>
      <c r="D29" t="s">
        <v>432</v>
      </c>
      <c r="E29" t="s">
        <v>4</v>
      </c>
      <c r="F29" t="s">
        <v>2</v>
      </c>
      <c r="G29" t="s">
        <v>39</v>
      </c>
      <c r="H29">
        <v>57830</v>
      </c>
      <c r="I29">
        <v>989.78</v>
      </c>
      <c r="J29">
        <v>58.43</v>
      </c>
      <c r="K29">
        <v>65505</v>
      </c>
      <c r="L29">
        <v>987.81</v>
      </c>
      <c r="M29">
        <v>66.31</v>
      </c>
      <c r="N29" t="s">
        <v>433</v>
      </c>
      <c r="P29">
        <v>0.13271658308836246</v>
      </c>
      <c r="Q29">
        <v>0.1348622283073764</v>
      </c>
      <c r="R29" t="s">
        <v>576</v>
      </c>
      <c r="T29" t="s">
        <v>432</v>
      </c>
      <c r="U29" t="s">
        <v>730</v>
      </c>
      <c r="V29">
        <v>2544</v>
      </c>
      <c r="W29">
        <v>2544</v>
      </c>
      <c r="X29" t="s">
        <v>884</v>
      </c>
      <c r="Y29">
        <v>25.748820754716981</v>
      </c>
      <c r="Z29" t="s">
        <v>592</v>
      </c>
      <c r="AA29" t="b">
        <v>1</v>
      </c>
    </row>
    <row r="30" spans="1:27" x14ac:dyDescent="0.25">
      <c r="A30" t="s">
        <v>22</v>
      </c>
      <c r="B30" t="s">
        <v>23</v>
      </c>
      <c r="C30" t="s">
        <v>24</v>
      </c>
      <c r="D30" t="s">
        <v>374</v>
      </c>
      <c r="E30" t="s">
        <v>4</v>
      </c>
      <c r="F30" t="s">
        <v>2</v>
      </c>
      <c r="G30" t="s">
        <v>39</v>
      </c>
      <c r="H30">
        <v>39330</v>
      </c>
      <c r="I30">
        <v>1350.34</v>
      </c>
      <c r="J30">
        <v>29.13</v>
      </c>
      <c r="K30">
        <v>39880</v>
      </c>
      <c r="L30">
        <v>1378.52</v>
      </c>
      <c r="M30">
        <v>28.93</v>
      </c>
      <c r="N30" t="s">
        <v>567</v>
      </c>
      <c r="P30">
        <v>1.398423595219934E-2</v>
      </c>
      <c r="Q30">
        <v>-6.8657741160315583E-3</v>
      </c>
      <c r="R30" t="s">
        <v>577</v>
      </c>
      <c r="T30" t="s">
        <v>374</v>
      </c>
      <c r="U30" t="s">
        <v>863</v>
      </c>
      <c r="V30" t="e">
        <v>#N/A</v>
      </c>
      <c r="W30">
        <v>2760</v>
      </c>
      <c r="X30" t="s">
        <v>884</v>
      </c>
      <c r="Y30">
        <v>14.44927536231884</v>
      </c>
      <c r="Z30" t="s">
        <v>592</v>
      </c>
      <c r="AA30" t="b">
        <v>1</v>
      </c>
    </row>
    <row r="31" spans="1:27" x14ac:dyDescent="0.25">
      <c r="A31" t="s">
        <v>11</v>
      </c>
      <c r="B31" t="s">
        <v>12</v>
      </c>
      <c r="C31" t="s">
        <v>13</v>
      </c>
      <c r="D31" t="s">
        <v>334</v>
      </c>
      <c r="E31" t="s">
        <v>4</v>
      </c>
      <c r="F31" t="s">
        <v>2</v>
      </c>
      <c r="G31" t="s">
        <v>39</v>
      </c>
      <c r="H31">
        <v>131411</v>
      </c>
      <c r="I31">
        <v>883.07</v>
      </c>
      <c r="J31">
        <v>148.81</v>
      </c>
      <c r="K31">
        <v>141924</v>
      </c>
      <c r="L31">
        <v>888.22</v>
      </c>
      <c r="M31">
        <v>159.78</v>
      </c>
      <c r="N31" t="s">
        <v>335</v>
      </c>
      <c r="P31">
        <v>8.0000913165564527E-2</v>
      </c>
      <c r="Q31">
        <v>7.3718164101874858E-2</v>
      </c>
      <c r="R31" t="s">
        <v>575</v>
      </c>
      <c r="T31" t="s">
        <v>334</v>
      </c>
      <c r="U31" t="s">
        <v>755</v>
      </c>
      <c r="V31">
        <v>2778</v>
      </c>
      <c r="W31">
        <v>2778</v>
      </c>
      <c r="X31" t="s">
        <v>884</v>
      </c>
      <c r="Y31">
        <v>51.088552915766741</v>
      </c>
      <c r="Z31" t="s">
        <v>592</v>
      </c>
      <c r="AA31" t="b">
        <v>1</v>
      </c>
    </row>
    <row r="32" spans="1:27" x14ac:dyDescent="0.25">
      <c r="A32" t="s">
        <v>11</v>
      </c>
      <c r="B32" t="s">
        <v>12</v>
      </c>
      <c r="C32" t="s">
        <v>13</v>
      </c>
      <c r="D32" t="s">
        <v>351</v>
      </c>
      <c r="E32" t="s">
        <v>4</v>
      </c>
      <c r="F32" t="s">
        <v>2</v>
      </c>
      <c r="G32" t="s">
        <v>39</v>
      </c>
      <c r="H32">
        <v>61310</v>
      </c>
      <c r="I32">
        <v>933.35</v>
      </c>
      <c r="J32">
        <v>65.69</v>
      </c>
      <c r="K32">
        <v>68510</v>
      </c>
      <c r="L32">
        <v>948.46</v>
      </c>
      <c r="M32">
        <v>72.23</v>
      </c>
      <c r="N32" t="s">
        <v>352</v>
      </c>
      <c r="P32">
        <v>0.1174359810797586</v>
      </c>
      <c r="Q32">
        <v>9.9558532501141828E-2</v>
      </c>
      <c r="R32" t="s">
        <v>576</v>
      </c>
      <c r="T32" t="s">
        <v>351</v>
      </c>
      <c r="U32" t="s">
        <v>793</v>
      </c>
      <c r="V32">
        <v>2861</v>
      </c>
      <c r="W32">
        <v>2861</v>
      </c>
      <c r="X32" t="s">
        <v>884</v>
      </c>
      <c r="Y32">
        <v>23.946172666899685</v>
      </c>
      <c r="Z32" t="s">
        <v>592</v>
      </c>
      <c r="AA32" t="b">
        <v>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24D9-9739-46D1-8BF3-E026DEB5C613}">
  <sheetPr>
    <pageSetUpPr fitToPage="1"/>
  </sheetPr>
  <dimension ref="A2:I15"/>
  <sheetViews>
    <sheetView topLeftCell="A6" workbookViewId="0">
      <selection activeCell="H18" sqref="H18"/>
    </sheetView>
  </sheetViews>
  <sheetFormatPr defaultRowHeight="13.2" x14ac:dyDescent="0.25"/>
  <cols>
    <col min="1" max="1" width="20.77734375" bestFit="1" customWidth="1"/>
    <col min="2" max="2" width="29.21875" bestFit="1" customWidth="1"/>
    <col min="3" max="3" width="20.33203125" bestFit="1" customWidth="1"/>
    <col min="7" max="7" width="29.77734375" customWidth="1"/>
    <col min="8" max="8" width="19.5546875" customWidth="1"/>
    <col min="9" max="9" width="21.5546875" customWidth="1"/>
  </cols>
  <sheetData>
    <row r="2" spans="1:9" ht="13.8" thickBot="1" x14ac:dyDescent="0.3"/>
    <row r="3" spans="1:9" ht="58.2" customHeight="1" x14ac:dyDescent="0.25">
      <c r="A3" s="41" t="s">
        <v>584</v>
      </c>
      <c r="B3" t="s">
        <v>879</v>
      </c>
      <c r="C3" t="s">
        <v>583</v>
      </c>
      <c r="G3" s="71" t="s">
        <v>902</v>
      </c>
      <c r="H3" s="72" t="s">
        <v>879</v>
      </c>
      <c r="I3" s="73" t="s">
        <v>903</v>
      </c>
    </row>
    <row r="4" spans="1:9" ht="17.399999999999999" x14ac:dyDescent="0.3">
      <c r="A4" s="1" t="s">
        <v>880</v>
      </c>
      <c r="B4" s="65">
        <v>54.276852050347337</v>
      </c>
      <c r="C4" s="65">
        <v>2</v>
      </c>
      <c r="G4" s="67" t="s">
        <v>880</v>
      </c>
      <c r="H4" s="74">
        <v>54.276852050347337</v>
      </c>
      <c r="I4" s="68">
        <v>2</v>
      </c>
    </row>
    <row r="5" spans="1:9" ht="17.399999999999999" x14ac:dyDescent="0.3">
      <c r="A5" s="1" t="s">
        <v>881</v>
      </c>
      <c r="B5" s="65">
        <v>44.70213729324572</v>
      </c>
      <c r="C5" s="65">
        <v>7</v>
      </c>
      <c r="G5" s="67" t="s">
        <v>881</v>
      </c>
      <c r="H5" s="74">
        <v>44.70213729324572</v>
      </c>
      <c r="I5" s="68">
        <v>7</v>
      </c>
    </row>
    <row r="6" spans="1:9" ht="17.399999999999999" x14ac:dyDescent="0.3">
      <c r="A6" s="1" t="s">
        <v>882</v>
      </c>
      <c r="B6" s="65">
        <v>45.831120783113128</v>
      </c>
      <c r="C6" s="65">
        <v>13</v>
      </c>
      <c r="G6" s="67" t="s">
        <v>882</v>
      </c>
      <c r="H6" s="74">
        <v>45.831120783113128</v>
      </c>
      <c r="I6" s="68">
        <v>13</v>
      </c>
    </row>
    <row r="7" spans="1:9" ht="17.399999999999999" x14ac:dyDescent="0.3">
      <c r="A7" s="1" t="s">
        <v>883</v>
      </c>
      <c r="B7" s="65">
        <v>41.891075972864272</v>
      </c>
      <c r="C7" s="65">
        <v>19</v>
      </c>
      <c r="G7" s="67" t="s">
        <v>883</v>
      </c>
      <c r="H7" s="74">
        <v>41.891075972864272</v>
      </c>
      <c r="I7" s="68">
        <v>19</v>
      </c>
    </row>
    <row r="8" spans="1:9" ht="17.399999999999999" x14ac:dyDescent="0.3">
      <c r="A8" s="1" t="s">
        <v>884</v>
      </c>
      <c r="B8" s="65">
        <v>36.304433847910389</v>
      </c>
      <c r="C8" s="65">
        <v>28</v>
      </c>
      <c r="G8" s="67" t="s">
        <v>884</v>
      </c>
      <c r="H8" s="74">
        <v>36.304433847910389</v>
      </c>
      <c r="I8" s="68">
        <v>28</v>
      </c>
    </row>
    <row r="9" spans="1:9" ht="17.399999999999999" x14ac:dyDescent="0.3">
      <c r="A9" s="1" t="s">
        <v>885</v>
      </c>
      <c r="B9" s="65">
        <v>28.558445017601155</v>
      </c>
      <c r="C9" s="65">
        <v>23</v>
      </c>
      <c r="G9" s="67" t="s">
        <v>885</v>
      </c>
      <c r="H9" s="74">
        <v>28.558445017601155</v>
      </c>
      <c r="I9" s="68">
        <v>23</v>
      </c>
    </row>
    <row r="10" spans="1:9" ht="17.399999999999999" x14ac:dyDescent="0.3">
      <c r="A10" s="1" t="s">
        <v>886</v>
      </c>
      <c r="B10" s="65">
        <v>23.426628835925321</v>
      </c>
      <c r="C10" s="65">
        <v>37</v>
      </c>
      <c r="G10" s="67" t="s">
        <v>886</v>
      </c>
      <c r="H10" s="74">
        <v>23.426628835925321</v>
      </c>
      <c r="I10" s="68">
        <v>37</v>
      </c>
    </row>
    <row r="11" spans="1:9" ht="17.399999999999999" x14ac:dyDescent="0.3">
      <c r="A11" s="1" t="s">
        <v>887</v>
      </c>
      <c r="B11" s="65">
        <v>28.639122243501561</v>
      </c>
      <c r="C11" s="65">
        <v>62</v>
      </c>
      <c r="G11" s="67" t="s">
        <v>887</v>
      </c>
      <c r="H11" s="74">
        <v>28.639122243501561</v>
      </c>
      <c r="I11" s="68">
        <v>62</v>
      </c>
    </row>
    <row r="12" spans="1:9" ht="17.399999999999999" x14ac:dyDescent="0.3">
      <c r="A12" s="1" t="s">
        <v>888</v>
      </c>
      <c r="B12" s="65">
        <v>19.87027522232923</v>
      </c>
      <c r="C12" s="65">
        <v>54</v>
      </c>
      <c r="G12" s="67" t="s">
        <v>888</v>
      </c>
      <c r="H12" s="74">
        <v>19.87027522232923</v>
      </c>
      <c r="I12" s="68">
        <v>54</v>
      </c>
    </row>
    <row r="13" spans="1:9" ht="17.399999999999999" x14ac:dyDescent="0.3">
      <c r="A13" s="1" t="s">
        <v>889</v>
      </c>
      <c r="B13" s="65">
        <v>3.1094519228866964</v>
      </c>
      <c r="C13" s="65">
        <v>20</v>
      </c>
      <c r="G13" s="67" t="s">
        <v>889</v>
      </c>
      <c r="H13" s="74">
        <v>3.1094519228866964</v>
      </c>
      <c r="I13" s="68">
        <v>20</v>
      </c>
    </row>
    <row r="14" spans="1:9" ht="18" thickBot="1" x14ac:dyDescent="0.35">
      <c r="A14" s="1" t="s">
        <v>585</v>
      </c>
      <c r="B14" s="65">
        <v>27.41195022058292</v>
      </c>
      <c r="C14" s="65">
        <v>265</v>
      </c>
      <c r="G14" s="69" t="s">
        <v>585</v>
      </c>
      <c r="H14" s="75">
        <v>27.41195022058292</v>
      </c>
      <c r="I14" s="70">
        <v>265</v>
      </c>
    </row>
    <row r="15" spans="1:9" ht="36.6" customHeight="1" x14ac:dyDescent="0.3">
      <c r="G15" s="77" t="s">
        <v>904</v>
      </c>
      <c r="H15" s="76"/>
      <c r="I15" s="76"/>
    </row>
  </sheetData>
  <mergeCells count="1">
    <mergeCell ref="G15:I15"/>
  </mergeCells>
  <pageMargins left="0.7" right="0.7" top="0.75" bottom="0.75" header="0.3" footer="0.3"/>
  <pageSetup paperSize="9" fitToHeight="0"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Precept increase</vt:lpstr>
      <vt:lpstr>Sheet1</vt:lpstr>
      <vt:lpstr>Band of precept</vt:lpstr>
      <vt:lpstr>Ave Per resident</vt:lpstr>
      <vt:lpstr>Detail1</vt:lpstr>
      <vt:lpstr>Population</vt:lpstr>
      <vt:lpstr>'Ave Per resident'!Print_Area</vt:lpstr>
      <vt:lpstr>'Band of precept'!Print_Area</vt:lpstr>
      <vt:lpstr>Population!Print_Area</vt:lpstr>
      <vt:lpstr>'Precept increase'!Print_Area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LGF</dc:creator>
  <dc:description/>
  <cp:lastModifiedBy>Chas Townley</cp:lastModifiedBy>
  <cp:lastPrinted>2025-08-14T05:56:58Z</cp:lastPrinted>
  <dcterms:created xsi:type="dcterms:W3CDTF">2000-02-14T13:52:12Z</dcterms:created>
  <dcterms:modified xsi:type="dcterms:W3CDTF">2025-08-14T07:02:17Z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e399d99c-c31a-4ec0-8e70-b7f0feb1262d</vt:lpwstr>
  </property>
  <property fmtid="{D5CDD505-2E9C-101B-9397-08002B2CF9AE}" pid="3" name="bjSaver">
    <vt:lpwstr>CsVVumMYENsHb95ste7nT7HjgZF1Xmfy</vt:lpwstr>
  </property>
  <property fmtid="{D5CDD505-2E9C-101B-9397-08002B2CF9AE}" pid="4" name="bjDocumentLabelXML">
    <vt:lpwstr>&lt;?xml version="1.0"?&gt;&lt;sisl xmlns:xsi="http://www.w3.org/2001/XMLSchema-instance" xmlns:xsd="http://www.w3.org/2001/XMLSchema" sislVersion="0" policy="8270c081-d9f3-48ae-83c7-c2320a8ca25c" xmlns="http://www.boldonjames.com/2008/01/sie/internal/label"&gt;  &lt;el</vt:lpwstr>
  </property>
  <property fmtid="{D5CDD505-2E9C-101B-9397-08002B2CF9AE}" pid="5" name="bjDocumentLabelXML-0">
    <vt:lpwstr>ement uid="id_protective_marking_protect" value="" /&gt;&lt;/sisl&gt;</vt:lpwstr>
  </property>
  <property fmtid="{D5CDD505-2E9C-101B-9397-08002B2CF9AE}" pid="6" name="bjDocumentSecurityLabel">
    <vt:lpwstr>OFFICIAL-SENSITIVE </vt:lpwstr>
  </property>
  <property fmtid="{D5CDD505-2E9C-101B-9397-08002B2CF9AE}" pid="7" name="eGMS.ProtectiveMarking">
    <vt:lpwstr>OFFICIAL-SENSITIVE</vt:lpwstr>
  </property>
  <property fmtid="{D5CDD505-2E9C-101B-9397-08002B2CF9AE}" pid="8" name="ContentTypeId">
    <vt:lpwstr>0x010100ECCB7E1F660E4D499F35AD51896216AD</vt:lpwstr>
  </property>
  <property fmtid="{D5CDD505-2E9C-101B-9397-08002B2CF9AE}" pid="9" name="MediaServiceImageTags">
    <vt:lpwstr/>
  </property>
</Properties>
</file>